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25" i="1"/>
  <c r="L424"/>
  <c r="L417"/>
  <c r="L410"/>
  <c r="L405"/>
  <c r="L395"/>
  <c r="L391"/>
  <c r="L382"/>
  <c r="L375"/>
  <c r="L368"/>
  <c r="L363"/>
  <c r="L353"/>
  <c r="L349"/>
  <c r="L341"/>
  <c r="L340"/>
  <c r="L333"/>
  <c r="L326"/>
  <c r="L321"/>
  <c r="L311"/>
  <c r="L307"/>
  <c r="L299"/>
  <c r="L298"/>
  <c r="L291"/>
  <c r="L284"/>
  <c r="L279"/>
  <c r="L269"/>
  <c r="L265"/>
  <c r="L257"/>
  <c r="L256"/>
  <c r="L249"/>
  <c r="L242"/>
  <c r="L237"/>
  <c r="L227"/>
  <c r="L223"/>
  <c r="L215"/>
  <c r="L214"/>
  <c r="L207"/>
  <c r="L200"/>
  <c r="L195"/>
  <c r="L185"/>
  <c r="L181"/>
  <c r="L173"/>
  <c r="L172"/>
  <c r="L165"/>
  <c r="L158"/>
  <c r="L153"/>
  <c r="L143"/>
  <c r="L139"/>
  <c r="L131"/>
  <c r="L130"/>
  <c r="L123"/>
  <c r="L116"/>
  <c r="L111"/>
  <c r="L101"/>
  <c r="L97"/>
  <c r="L89"/>
  <c r="L88"/>
  <c r="L81"/>
  <c r="L74"/>
  <c r="L69"/>
  <c r="L59"/>
  <c r="L55"/>
  <c r="L47"/>
  <c r="L46"/>
  <c r="L39"/>
  <c r="L32"/>
  <c r="L27"/>
  <c r="L17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425" l="1"/>
  <c r="I425"/>
  <c r="H425"/>
  <c r="G425"/>
  <c r="F425"/>
  <c r="J383"/>
  <c r="G383"/>
  <c r="I383"/>
  <c r="H383"/>
  <c r="F383"/>
  <c r="J341"/>
  <c r="I341"/>
  <c r="H341"/>
  <c r="G341"/>
  <c r="F341"/>
  <c r="J299"/>
  <c r="I299"/>
  <c r="H299"/>
  <c r="G299"/>
  <c r="F299"/>
  <c r="H257"/>
  <c r="J257"/>
  <c r="I257"/>
  <c r="G257"/>
  <c r="F257"/>
  <c r="J215"/>
  <c r="I215"/>
  <c r="H215"/>
  <c r="G215"/>
  <c r="F215"/>
  <c r="J173"/>
  <c r="I173"/>
  <c r="H173"/>
  <c r="G173"/>
  <c r="F173"/>
  <c r="J131"/>
  <c r="I131"/>
  <c r="H131"/>
  <c r="F131"/>
  <c r="G131"/>
  <c r="J89"/>
  <c r="I89"/>
  <c r="H89"/>
  <c r="G89"/>
  <c r="F89"/>
  <c r="J47"/>
  <c r="I47"/>
  <c r="H47"/>
  <c r="G47"/>
  <c r="F47"/>
  <c r="J594" l="1"/>
  <c r="I594"/>
  <c r="H594"/>
  <c r="G594"/>
  <c r="F594"/>
  <c r="L383"/>
  <c r="L452"/>
  <c r="L447"/>
  <c r="L578"/>
  <c r="L573"/>
  <c r="L563"/>
  <c r="L593"/>
  <c r="L494"/>
  <c r="L489"/>
  <c r="L509"/>
  <c r="L479"/>
  <c r="L531"/>
  <c r="L536"/>
  <c r="L521"/>
  <c r="L551"/>
  <c r="L585"/>
  <c r="L466"/>
  <c r="L459"/>
  <c r="L550"/>
  <c r="L501"/>
  <c r="L543"/>
  <c r="L508"/>
  <c r="L592"/>
  <c r="L437"/>
  <c r="L467"/>
  <c r="L594"/>
</calcChain>
</file>

<file path=xl/sharedStrings.xml><?xml version="1.0" encoding="utf-8"?>
<sst xmlns="http://schemas.openxmlformats.org/spreadsheetml/2006/main" count="1006" uniqueCount="224">
  <si>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</si>
  <si>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</si>
  <si>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</si>
  <si>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</si>
  <si>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</si>
  <si>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</si>
  <si>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</si>
  <si>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</si>
  <si>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</si>
  <si>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</si>
  <si>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</si>
  <si>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</si>
  <si>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</si>
  <si>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</si>
  <si>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</si>
  <si>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</si>
  <si>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</si>
  <si>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</si>
  <si>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</si>
  <si>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</si>
  <si>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</si>
  <si>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</si>
  <si>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</si>
  <si>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</si>
  <si>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</si>
  <si>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</si>
  <si>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</si>
  <si>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</si>
  <si>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</si>
  <si>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</si>
  <si>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</si>
  <si>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</si>
  <si>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</si>
  <si>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</si>
  <si>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</si>
  <si>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</si>
  <si>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</si>
  <si>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</si>
  <si>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</si>
  <si>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</si>
  <si>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</si>
  <si>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</si>
  <si>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</si>
  <si>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</si>
  <si>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11 лет и старше</t>
  </si>
  <si>
    <t>ГКОУ "Специальная (коррекционная) общеобразовательная  школа-интернат № 5"</t>
  </si>
  <si>
    <t>Директор</t>
  </si>
  <si>
    <t>Скоромная С.И.</t>
  </si>
  <si>
    <t>Каша жидкая молочная из манной крупы</t>
  </si>
  <si>
    <t>181/2005</t>
  </si>
  <si>
    <t>Какао с молоком</t>
  </si>
  <si>
    <t>382/2005</t>
  </si>
  <si>
    <t>Хлеб пшеничный</t>
  </si>
  <si>
    <t>г/п</t>
  </si>
  <si>
    <t>Бутерброд горячий с сыром</t>
  </si>
  <si>
    <t>гастрономия</t>
  </si>
  <si>
    <t>№7/2005</t>
  </si>
  <si>
    <t>Яблоки</t>
  </si>
  <si>
    <t>338/2005</t>
  </si>
  <si>
    <t>Огурец соленый</t>
  </si>
  <si>
    <t>71/2005</t>
  </si>
  <si>
    <t>Суп картофельный с бобовыми</t>
  </si>
  <si>
    <t>102/2005</t>
  </si>
  <si>
    <t>Тефтели тушеные в соусе сметанном с томатом</t>
  </si>
  <si>
    <t>100/50</t>
  </si>
  <si>
    <t>279/2005</t>
  </si>
  <si>
    <t>Пюре картофельное</t>
  </si>
  <si>
    <t>312/2005</t>
  </si>
  <si>
    <t>Компот из смеси сухофруктов</t>
  </si>
  <si>
    <t>349/2005</t>
  </si>
  <si>
    <t>Хлеб пшеничный йодированный</t>
  </si>
  <si>
    <t>Хлеб ржаной</t>
  </si>
  <si>
    <t>Оладьи со сгущенным молоком</t>
  </si>
  <si>
    <t>180/30</t>
  </si>
  <si>
    <t>Кисель из концентрата на плодовых или ягодных экстрактах</t>
  </si>
  <si>
    <t>401/2005</t>
  </si>
  <si>
    <t>516/2005</t>
  </si>
  <si>
    <t>Котлеты рубленные из бройлеров-цыплят</t>
  </si>
  <si>
    <t>110/10</t>
  </si>
  <si>
    <t>295/2005</t>
  </si>
  <si>
    <t>Макаронные изделия отварные с маслом сливочным</t>
  </si>
  <si>
    <t>204/2011</t>
  </si>
  <si>
    <t>Чай с сахаром и лимоном</t>
  </si>
  <si>
    <t>200/15/7</t>
  </si>
  <si>
    <t>377/2005</t>
  </si>
  <si>
    <t>Помидор соленый</t>
  </si>
  <si>
    <t>Снежок 3,2%</t>
  </si>
  <si>
    <t>386/2005</t>
  </si>
  <si>
    <t>Омлет,смешанный с сосисками</t>
  </si>
  <si>
    <t>195/15</t>
  </si>
  <si>
    <t>212/2005</t>
  </si>
  <si>
    <t>Горошек зеленый консервированный</t>
  </si>
  <si>
    <t>131/2005</t>
  </si>
  <si>
    <t>Масло сливочное "Крестьянское"(порция)72,5%</t>
  </si>
  <si>
    <t>14/2005</t>
  </si>
  <si>
    <t>Банан</t>
  </si>
  <si>
    <t>Борщ со свежей капустой и картофелем со сметаной</t>
  </si>
  <si>
    <t>250/5</t>
  </si>
  <si>
    <t>82/2005</t>
  </si>
  <si>
    <t>Птица отварная</t>
  </si>
  <si>
    <t>288/2005</t>
  </si>
  <si>
    <t>Каша рассыпчатая рисовая</t>
  </si>
  <si>
    <t>171/2005</t>
  </si>
  <si>
    <t>Компот из свежих плодов</t>
  </si>
  <si>
    <t>342/2005</t>
  </si>
  <si>
    <t>подлива</t>
  </si>
  <si>
    <t>Соус красный основной</t>
  </si>
  <si>
    <t>348/2011</t>
  </si>
  <si>
    <t>Булочка "Домашняя"</t>
  </si>
  <si>
    <t>424/2005</t>
  </si>
  <si>
    <t>Молоко стерилизованное 2,5%в потребительской упаковке промышленного изготовления по 0,2 л.</t>
  </si>
  <si>
    <t>Рыба тушенная в томате с овощами</t>
  </si>
  <si>
    <t>100/75</t>
  </si>
  <si>
    <t>229/2005</t>
  </si>
  <si>
    <t>Картофель отварной с луком</t>
  </si>
  <si>
    <t>126/2005</t>
  </si>
  <si>
    <t>Кисель из повидла</t>
  </si>
  <si>
    <t>360/2005</t>
  </si>
  <si>
    <t>Салат из квашеной капусты</t>
  </si>
  <si>
    <t>47/2005</t>
  </si>
  <si>
    <t>Йогурт</t>
  </si>
  <si>
    <t>Каша жидкая молочная из пшенной крупы</t>
  </si>
  <si>
    <t>182/2005</t>
  </si>
  <si>
    <t>Масло сливочное"Крестьянское"(порция)72,5%</t>
  </si>
  <si>
    <t>Кофейный напиток с молоком</t>
  </si>
  <si>
    <t>379/2005</t>
  </si>
  <si>
    <t>Сыр (порция)</t>
  </si>
  <si>
    <t>15/2005</t>
  </si>
  <si>
    <t>Апельсин</t>
  </si>
  <si>
    <t>Суп с рыбными консервами</t>
  </si>
  <si>
    <t>42/2007</t>
  </si>
  <si>
    <t>Котлета из говядины с маслом сливочным</t>
  </si>
  <si>
    <t>268/2005</t>
  </si>
  <si>
    <t>Рагу из овощей</t>
  </si>
  <si>
    <t>143/2005</t>
  </si>
  <si>
    <t>Пудинг из творога запеченый</t>
  </si>
  <si>
    <t>Соус молочный (сладкий)</t>
  </si>
  <si>
    <t>Напиток из плодов шиповника</t>
  </si>
  <si>
    <t>235/2011</t>
  </si>
  <si>
    <t>388/2005</t>
  </si>
  <si>
    <t>326/2005</t>
  </si>
  <si>
    <t>Жаркое по-домашнему</t>
  </si>
  <si>
    <t>100/250</t>
  </si>
  <si>
    <t>259/2005</t>
  </si>
  <si>
    <t>Сок фруктовый</t>
  </si>
  <si>
    <t>389/2005</t>
  </si>
  <si>
    <t>Ряженка</t>
  </si>
  <si>
    <t>Сырники из творога со сгущенным молоком</t>
  </si>
  <si>
    <t>140/60</t>
  </si>
  <si>
    <t>219/2005</t>
  </si>
  <si>
    <t>Яблоко</t>
  </si>
  <si>
    <t>Щи из свежей капусты с картофелем со сметаной</t>
  </si>
  <si>
    <t>88/2005</t>
  </si>
  <si>
    <t>Плов</t>
  </si>
  <si>
    <t>100/200</t>
  </si>
  <si>
    <t>265/2005</t>
  </si>
  <si>
    <t>Крендель сахарный</t>
  </si>
  <si>
    <t>415/2005</t>
  </si>
  <si>
    <t>Молоко кипяченое</t>
  </si>
  <si>
    <t>385/2005</t>
  </si>
  <si>
    <t>Бефстроганов</t>
  </si>
  <si>
    <t>250/2005</t>
  </si>
  <si>
    <t>Хлопья кукурузные или пшеничные с молоком</t>
  </si>
  <si>
    <t xml:space="preserve">Какао с молоком </t>
  </si>
  <si>
    <t>Бутерброд горячий с колбасой</t>
  </si>
  <si>
    <t>№8/2005</t>
  </si>
  <si>
    <t>Суп картофельный с мясными фрикадельками</t>
  </si>
  <si>
    <t>250/35</t>
  </si>
  <si>
    <t>104/2005</t>
  </si>
  <si>
    <t>Картофель отварной</t>
  </si>
  <si>
    <t>310/2005</t>
  </si>
  <si>
    <t xml:space="preserve">Чай с сахаром и лимоном </t>
  </si>
  <si>
    <t>Печенье</t>
  </si>
  <si>
    <t>Кисель из сока плодового или ягодного натурального</t>
  </si>
  <si>
    <t>358/2005</t>
  </si>
  <si>
    <t>Биточки из говядины с маслом сливочным</t>
  </si>
  <si>
    <t>Каша рассыпчатая гречневая</t>
  </si>
  <si>
    <t>Каша вязкая молочная из овсяных хлопьев "Геркулес"</t>
  </si>
  <si>
    <t>173/2005</t>
  </si>
  <si>
    <t>Кукуруза консервированная</t>
  </si>
  <si>
    <t>Сельдь с луком</t>
  </si>
  <si>
    <t>76/2005</t>
  </si>
  <si>
    <t>Молоко стерилизованное 2,5% в потребительской упаковке промышленного изготовления по 0,2 л.</t>
  </si>
  <si>
    <t>Плов из птицы</t>
  </si>
  <si>
    <t>291/2005</t>
  </si>
  <si>
    <t>Омлет натуральный с сыром</t>
  </si>
  <si>
    <t>165/15</t>
  </si>
  <si>
    <t>Икра кабачковая</t>
  </si>
  <si>
    <t>Икра свекольная</t>
  </si>
  <si>
    <t>Хлеб пшеничный йодированый</t>
  </si>
  <si>
    <t>Ватрушка с творогом</t>
  </si>
  <si>
    <t>Зразы рубленные с соусом красным основным</t>
  </si>
  <si>
    <t>211/2005</t>
  </si>
  <si>
    <t>53/2011</t>
  </si>
  <si>
    <t>102/2007</t>
  </si>
  <si>
    <t>75/2005</t>
  </si>
  <si>
    <t>410/2005</t>
  </si>
  <si>
    <t>274/2005</t>
  </si>
  <si>
    <t>Бутерброд с повидлом</t>
  </si>
  <si>
    <t>Рассольник Ленинградский со сметаной</t>
  </si>
  <si>
    <t>Гуляш</t>
  </si>
  <si>
    <t>Каша рассыпчатая пшеничная</t>
  </si>
  <si>
    <t>Капуста тушеная</t>
  </si>
  <si>
    <t>№2/2005</t>
  </si>
  <si>
    <t>96/2005</t>
  </si>
  <si>
    <t>260/2005</t>
  </si>
  <si>
    <t>139/2005</t>
  </si>
  <si>
    <t>Каша рассыпчатая(молочная) из гречневой крупы</t>
  </si>
  <si>
    <t>250/10/10</t>
  </si>
  <si>
    <t>Сыр(порция)</t>
  </si>
  <si>
    <t>Борщ с фасолью и картофелем</t>
  </si>
  <si>
    <t>Тефтели тушеные в соусе сметанно-томатном</t>
  </si>
  <si>
    <t>Запеканка из творога со сгущенным молоком</t>
  </si>
  <si>
    <t>Рулет из рыбы</t>
  </si>
  <si>
    <t>Картофель отварной,запеченный с растительным маслом</t>
  </si>
  <si>
    <t>84/2005</t>
  </si>
  <si>
    <t>223/2005</t>
  </si>
  <si>
    <t>236/2005</t>
  </si>
  <si>
    <t>53/2007</t>
  </si>
  <si>
    <t>Молоко кипяченное</t>
  </si>
  <si>
    <t>Печень по-строгановски</t>
  </si>
  <si>
    <t>172/2007</t>
  </si>
  <si>
    <t>300/2011</t>
  </si>
  <si>
    <t>255/2005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</si>
</sst>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250" activePane="bottomRight" state="frozen"/>
      <selection pane="topRight" activeCell="E1" sqref="E1"/>
      <selection pane="bottomLeft" activeCell="A6" sqref="A6"/>
      <selection pane="bottomRight" activeCell="L426" sqref="L4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45</v>
      </c>
      <c r="D1" s="62"/>
      <c r="E1" s="62"/>
      <c r="F1" s="13" t="s">
        <v>15</v>
      </c>
      <c r="G1" s="2" t="s">
        <v>16</v>
      </c>
      <c r="H1" s="63" t="s">
        <v>46</v>
      </c>
      <c r="I1" s="63"/>
      <c r="J1" s="63"/>
      <c r="K1" s="63"/>
    </row>
    <row r="2" spans="1:12" ht="18">
      <c r="A2" s="43" t="s">
        <v>6</v>
      </c>
      <c r="C2" s="2"/>
      <c r="G2" s="2" t="s">
        <v>17</v>
      </c>
      <c r="H2" s="63" t="s">
        <v>47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46" t="s">
        <v>44</v>
      </c>
      <c r="G3" s="2" t="s">
        <v>18</v>
      </c>
      <c r="H3" s="55">
        <v>15</v>
      </c>
      <c r="I3" s="55">
        <v>10</v>
      </c>
      <c r="J3" s="56">
        <v>2023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7" t="s">
        <v>48</v>
      </c>
      <c r="F6" s="48">
        <v>250</v>
      </c>
      <c r="G6" s="48">
        <v>7</v>
      </c>
      <c r="H6" s="48">
        <v>12.85</v>
      </c>
      <c r="I6" s="48">
        <v>48.5</v>
      </c>
      <c r="J6" s="48">
        <v>338.6</v>
      </c>
      <c r="K6" s="49" t="s">
        <v>49</v>
      </c>
      <c r="L6" s="48">
        <v>21.69</v>
      </c>
    </row>
    <row r="7" spans="1:12" ht="15">
      <c r="A7" s="25"/>
      <c r="B7" s="16"/>
      <c r="C7" s="11"/>
      <c r="D7" s="6" t="s">
        <v>55</v>
      </c>
      <c r="E7" s="50" t="s">
        <v>54</v>
      </c>
      <c r="F7" s="51">
        <v>50</v>
      </c>
      <c r="G7" s="51">
        <v>5.8</v>
      </c>
      <c r="H7" s="51">
        <v>9.35</v>
      </c>
      <c r="I7" s="51">
        <v>14.82</v>
      </c>
      <c r="J7" s="51">
        <v>167.64</v>
      </c>
      <c r="K7" s="58" t="s">
        <v>56</v>
      </c>
      <c r="L7" s="51">
        <v>16.84</v>
      </c>
    </row>
    <row r="8" spans="1:12" ht="15">
      <c r="A8" s="25"/>
      <c r="B8" s="16"/>
      <c r="C8" s="11"/>
      <c r="D8" s="7" t="s">
        <v>21</v>
      </c>
      <c r="E8" s="50" t="s">
        <v>50</v>
      </c>
      <c r="F8" s="51">
        <v>200</v>
      </c>
      <c r="G8" s="51">
        <v>3.8</v>
      </c>
      <c r="H8" s="51">
        <v>3.8</v>
      </c>
      <c r="I8" s="51">
        <v>25.06</v>
      </c>
      <c r="J8" s="51">
        <v>151.36000000000001</v>
      </c>
      <c r="K8" s="52" t="s">
        <v>51</v>
      </c>
      <c r="L8" s="51">
        <v>11.38</v>
      </c>
    </row>
    <row r="9" spans="1:12" ht="15">
      <c r="A9" s="25"/>
      <c r="B9" s="16"/>
      <c r="C9" s="11"/>
      <c r="D9" s="7" t="s">
        <v>22</v>
      </c>
      <c r="E9" s="50" t="s">
        <v>52</v>
      </c>
      <c r="F9" s="51">
        <v>50</v>
      </c>
      <c r="G9" s="51">
        <v>3.8</v>
      </c>
      <c r="H9" s="51">
        <v>0.4</v>
      </c>
      <c r="I9" s="51">
        <v>24.6</v>
      </c>
      <c r="J9" s="51">
        <v>117.5</v>
      </c>
      <c r="K9" s="52" t="s">
        <v>53</v>
      </c>
      <c r="L9" s="51">
        <v>2.87</v>
      </c>
    </row>
    <row r="10" spans="1:12" ht="1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38</v>
      </c>
      <c r="E13" s="9"/>
      <c r="F13" s="21">
        <f>SUM(F6:F12)</f>
        <v>550</v>
      </c>
      <c r="G13" s="21">
        <f t="shared" ref="G13:J13" si="0">SUM(G6:G12)</f>
        <v>20.400000000000002</v>
      </c>
      <c r="H13" s="21">
        <f t="shared" si="0"/>
        <v>26.4</v>
      </c>
      <c r="I13" s="21">
        <f t="shared" si="0"/>
        <v>112.97999999999999</v>
      </c>
      <c r="J13" s="21">
        <f t="shared" si="0"/>
        <v>775.1</v>
      </c>
      <c r="K13" s="27"/>
      <c r="L13" s="21">
        <f t="shared" ref="L13" si="1">SUM(L6:L12)</f>
        <v>52.78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 t="s">
        <v>57</v>
      </c>
      <c r="F14" s="51">
        <v>200</v>
      </c>
      <c r="G14" s="51">
        <v>0.8</v>
      </c>
      <c r="H14" s="51">
        <v>0.8</v>
      </c>
      <c r="I14" s="51">
        <v>18.91</v>
      </c>
      <c r="J14" s="51">
        <v>90.71</v>
      </c>
      <c r="K14" s="52" t="s">
        <v>58</v>
      </c>
      <c r="L14" s="51">
        <v>17.8</v>
      </c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38</v>
      </c>
      <c r="E17" s="9"/>
      <c r="F17" s="21">
        <f>SUM(F14:F16)</f>
        <v>200</v>
      </c>
      <c r="G17" s="21">
        <f t="shared" ref="G17:J17" si="2">SUM(G14:G16)</f>
        <v>0.8</v>
      </c>
      <c r="H17" s="21">
        <f t="shared" si="2"/>
        <v>0.8</v>
      </c>
      <c r="I17" s="21">
        <f t="shared" si="2"/>
        <v>18.91</v>
      </c>
      <c r="J17" s="21">
        <f t="shared" si="2"/>
        <v>90.71</v>
      </c>
      <c r="K17" s="27"/>
      <c r="L17" s="21">
        <f>SUM(L14:L16)</f>
        <v>17.8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59</v>
      </c>
      <c r="F18" s="51">
        <v>100</v>
      </c>
      <c r="G18" s="51">
        <v>0.7</v>
      </c>
      <c r="H18" s="51">
        <v>0.1</v>
      </c>
      <c r="I18" s="51">
        <v>0</v>
      </c>
      <c r="J18" s="51">
        <v>11</v>
      </c>
      <c r="K18" s="52" t="s">
        <v>60</v>
      </c>
      <c r="L18" s="51">
        <v>20.9</v>
      </c>
    </row>
    <row r="19" spans="1:12" ht="15">
      <c r="A19" s="25"/>
      <c r="B19" s="16"/>
      <c r="C19" s="11"/>
      <c r="D19" s="7" t="s">
        <v>27</v>
      </c>
      <c r="E19" s="50" t="s">
        <v>61</v>
      </c>
      <c r="F19" s="51">
        <v>250</v>
      </c>
      <c r="G19" s="51">
        <v>3.14</v>
      </c>
      <c r="H19" s="51">
        <v>2.6</v>
      </c>
      <c r="I19" s="51">
        <v>7.44</v>
      </c>
      <c r="J19" s="51">
        <v>66.31</v>
      </c>
      <c r="K19" s="52" t="s">
        <v>62</v>
      </c>
      <c r="L19" s="51">
        <v>5.92</v>
      </c>
    </row>
    <row r="20" spans="1:12" ht="15">
      <c r="A20" s="25"/>
      <c r="B20" s="16"/>
      <c r="C20" s="11"/>
      <c r="D20" s="7" t="s">
        <v>28</v>
      </c>
      <c r="E20" s="50" t="s">
        <v>63</v>
      </c>
      <c r="F20" s="51" t="s">
        <v>64</v>
      </c>
      <c r="G20" s="51">
        <v>13.91</v>
      </c>
      <c r="H20" s="51">
        <v>18.440000000000001</v>
      </c>
      <c r="I20" s="51">
        <v>17.309999999999999</v>
      </c>
      <c r="J20" s="51">
        <v>292.14999999999998</v>
      </c>
      <c r="K20" s="52" t="s">
        <v>65</v>
      </c>
      <c r="L20" s="51">
        <v>62.63</v>
      </c>
    </row>
    <row r="21" spans="1:12" ht="15">
      <c r="A21" s="25"/>
      <c r="B21" s="16"/>
      <c r="C21" s="11"/>
      <c r="D21" s="7" t="s">
        <v>29</v>
      </c>
      <c r="E21" s="50" t="s">
        <v>66</v>
      </c>
      <c r="F21" s="51">
        <v>200</v>
      </c>
      <c r="G21" s="51">
        <v>4.34</v>
      </c>
      <c r="H21" s="51">
        <v>7.1</v>
      </c>
      <c r="I21" s="51">
        <v>29.36</v>
      </c>
      <c r="J21" s="51">
        <v>199.3</v>
      </c>
      <c r="K21" s="52" t="s">
        <v>67</v>
      </c>
      <c r="L21" s="51">
        <v>16.93</v>
      </c>
    </row>
    <row r="22" spans="1:12" ht="15">
      <c r="A22" s="25"/>
      <c r="B22" s="16"/>
      <c r="C22" s="11"/>
      <c r="D22" s="7" t="s">
        <v>30</v>
      </c>
      <c r="E22" s="50" t="s">
        <v>68</v>
      </c>
      <c r="F22" s="51">
        <v>200</v>
      </c>
      <c r="G22" s="51">
        <v>0.03</v>
      </c>
      <c r="H22" s="51">
        <v>0.03</v>
      </c>
      <c r="I22" s="51">
        <v>10.67</v>
      </c>
      <c r="J22" s="51">
        <v>43.44</v>
      </c>
      <c r="K22" s="52" t="s">
        <v>69</v>
      </c>
      <c r="L22" s="51">
        <v>5</v>
      </c>
    </row>
    <row r="23" spans="1:12" ht="15">
      <c r="A23" s="25"/>
      <c r="B23" s="16"/>
      <c r="C23" s="11"/>
      <c r="D23" s="7" t="s">
        <v>31</v>
      </c>
      <c r="E23" s="50" t="s">
        <v>70</v>
      </c>
      <c r="F23" s="51">
        <v>100</v>
      </c>
      <c r="G23" s="51">
        <v>7.6</v>
      </c>
      <c r="H23" s="51">
        <v>0.8</v>
      </c>
      <c r="I23" s="51">
        <v>49.2</v>
      </c>
      <c r="J23" s="51">
        <v>235</v>
      </c>
      <c r="K23" s="52" t="s">
        <v>53</v>
      </c>
      <c r="L23" s="51">
        <v>5.75</v>
      </c>
    </row>
    <row r="24" spans="1:12" ht="15">
      <c r="A24" s="25"/>
      <c r="B24" s="16"/>
      <c r="C24" s="11"/>
      <c r="D24" s="7" t="s">
        <v>32</v>
      </c>
      <c r="E24" s="50" t="s">
        <v>71</v>
      </c>
      <c r="F24" s="51">
        <v>60</v>
      </c>
      <c r="G24" s="51">
        <v>3</v>
      </c>
      <c r="H24" s="51">
        <v>0.72</v>
      </c>
      <c r="I24" s="51">
        <v>20.52</v>
      </c>
      <c r="J24" s="51">
        <v>108.6</v>
      </c>
      <c r="K24" s="52" t="s">
        <v>53</v>
      </c>
      <c r="L24" s="51">
        <v>3.52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38</v>
      </c>
      <c r="E27" s="9"/>
      <c r="F27" s="21">
        <f>SUM(F18:F26)</f>
        <v>910</v>
      </c>
      <c r="G27" s="21">
        <f t="shared" ref="G27:J27" si="3">SUM(G18:G26)</f>
        <v>32.72</v>
      </c>
      <c r="H27" s="21">
        <f t="shared" si="3"/>
        <v>29.790000000000003</v>
      </c>
      <c r="I27" s="21">
        <f t="shared" si="3"/>
        <v>134.5</v>
      </c>
      <c r="J27" s="21">
        <f t="shared" si="3"/>
        <v>955.80000000000007</v>
      </c>
      <c r="K27" s="27"/>
      <c r="L27" s="21">
        <f>SUM(L18:L26)</f>
        <v>120.64999999999999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 t="s">
        <v>72</v>
      </c>
      <c r="F28" s="51" t="s">
        <v>73</v>
      </c>
      <c r="G28" s="51">
        <v>17.21</v>
      </c>
      <c r="H28" s="51">
        <v>17.73</v>
      </c>
      <c r="I28" s="51">
        <v>97.29</v>
      </c>
      <c r="J28" s="51">
        <v>618.04999999999995</v>
      </c>
      <c r="K28" s="52" t="s">
        <v>75</v>
      </c>
      <c r="L28" s="51">
        <v>27.04</v>
      </c>
    </row>
    <row r="29" spans="1:12" ht="25.5">
      <c r="A29" s="25"/>
      <c r="B29" s="16"/>
      <c r="C29" s="11"/>
      <c r="D29" s="12" t="s">
        <v>30</v>
      </c>
      <c r="E29" s="50" t="s">
        <v>74</v>
      </c>
      <c r="F29" s="51">
        <v>200</v>
      </c>
      <c r="G29" s="51">
        <v>0</v>
      </c>
      <c r="H29" s="51">
        <v>0</v>
      </c>
      <c r="I29" s="51">
        <v>30.96</v>
      </c>
      <c r="J29" s="51">
        <v>124.4</v>
      </c>
      <c r="K29" s="52" t="s">
        <v>76</v>
      </c>
      <c r="L29" s="51">
        <v>6.92</v>
      </c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38</v>
      </c>
      <c r="E32" s="9"/>
      <c r="F32" s="21">
        <f>SUM(F28:F31)</f>
        <v>200</v>
      </c>
      <c r="G32" s="21">
        <f t="shared" ref="G32:J32" si="4">SUM(G28:G31)</f>
        <v>17.21</v>
      </c>
      <c r="H32" s="21">
        <f t="shared" si="4"/>
        <v>17.73</v>
      </c>
      <c r="I32" s="21">
        <f t="shared" si="4"/>
        <v>128.25</v>
      </c>
      <c r="J32" s="21">
        <f t="shared" si="4"/>
        <v>742.44999999999993</v>
      </c>
      <c r="K32" s="27"/>
      <c r="L32" s="21">
        <f>SUM(L28:L31)</f>
        <v>33.96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77</v>
      </c>
      <c r="F33" s="51" t="s">
        <v>78</v>
      </c>
      <c r="G33" s="51">
        <v>15.8</v>
      </c>
      <c r="H33" s="51">
        <v>30.52</v>
      </c>
      <c r="I33" s="51">
        <v>17.510000000000002</v>
      </c>
      <c r="J33" s="51">
        <v>408.9</v>
      </c>
      <c r="K33" s="52" t="s">
        <v>79</v>
      </c>
      <c r="L33" s="51">
        <v>53.47</v>
      </c>
    </row>
    <row r="34" spans="1:12" ht="15">
      <c r="A34" s="25"/>
      <c r="B34" s="16"/>
      <c r="C34" s="11"/>
      <c r="D34" s="7" t="s">
        <v>29</v>
      </c>
      <c r="E34" s="50" t="s">
        <v>80</v>
      </c>
      <c r="F34" s="51">
        <v>200</v>
      </c>
      <c r="G34" s="51">
        <v>0.04</v>
      </c>
      <c r="H34" s="51">
        <v>3.9</v>
      </c>
      <c r="I34" s="51">
        <v>0.05</v>
      </c>
      <c r="J34" s="51">
        <v>35.450000000000003</v>
      </c>
      <c r="K34" s="52" t="s">
        <v>81</v>
      </c>
      <c r="L34" s="51">
        <v>7.59</v>
      </c>
    </row>
    <row r="35" spans="1:12" ht="15">
      <c r="A35" s="25"/>
      <c r="B35" s="16"/>
      <c r="C35" s="11"/>
      <c r="D35" s="7" t="s">
        <v>30</v>
      </c>
      <c r="E35" s="50" t="s">
        <v>82</v>
      </c>
      <c r="F35" s="51" t="s">
        <v>83</v>
      </c>
      <c r="G35" s="51">
        <v>0.06</v>
      </c>
      <c r="H35" s="51">
        <v>0.01</v>
      </c>
      <c r="I35" s="51">
        <v>15.18</v>
      </c>
      <c r="J35" s="51">
        <v>62.23</v>
      </c>
      <c r="K35" s="52" t="s">
        <v>84</v>
      </c>
      <c r="L35" s="51">
        <v>2.59</v>
      </c>
    </row>
    <row r="36" spans="1:12" ht="15">
      <c r="A36" s="25"/>
      <c r="B36" s="16"/>
      <c r="C36" s="11"/>
      <c r="D36" s="7" t="s">
        <v>22</v>
      </c>
      <c r="E36" s="50" t="s">
        <v>52</v>
      </c>
      <c r="F36" s="51">
        <v>50</v>
      </c>
      <c r="G36" s="51">
        <v>3.8</v>
      </c>
      <c r="H36" s="51">
        <v>0.4</v>
      </c>
      <c r="I36" s="51">
        <v>24.6</v>
      </c>
      <c r="J36" s="51">
        <v>117.5</v>
      </c>
      <c r="K36" s="52" t="s">
        <v>53</v>
      </c>
      <c r="L36" s="51">
        <v>2.87</v>
      </c>
    </row>
    <row r="37" spans="1:12" ht="15">
      <c r="A37" s="25"/>
      <c r="B37" s="16"/>
      <c r="C37" s="11"/>
      <c r="D37" s="6" t="s">
        <v>22</v>
      </c>
      <c r="E37" s="50" t="s">
        <v>71</v>
      </c>
      <c r="F37" s="51">
        <v>60</v>
      </c>
      <c r="G37" s="51">
        <v>3</v>
      </c>
      <c r="H37" s="51">
        <v>0.72</v>
      </c>
      <c r="I37" s="51">
        <v>20.52</v>
      </c>
      <c r="J37" s="51">
        <v>108.6</v>
      </c>
      <c r="K37" s="52" t="s">
        <v>53</v>
      </c>
      <c r="L37" s="51">
        <v>3.52</v>
      </c>
    </row>
    <row r="38" spans="1:12" ht="15">
      <c r="A38" s="25"/>
      <c r="B38" s="16"/>
      <c r="C38" s="11"/>
      <c r="D38" s="6" t="s">
        <v>26</v>
      </c>
      <c r="E38" s="50" t="s">
        <v>85</v>
      </c>
      <c r="F38" s="51">
        <v>100</v>
      </c>
      <c r="G38" s="51">
        <v>1.1000000000000001</v>
      </c>
      <c r="H38" s="51">
        <v>0.2</v>
      </c>
      <c r="I38" s="51">
        <v>3.8</v>
      </c>
      <c r="J38" s="51">
        <v>24</v>
      </c>
      <c r="K38" s="52" t="s">
        <v>60</v>
      </c>
      <c r="L38" s="51">
        <v>24.3</v>
      </c>
    </row>
    <row r="39" spans="1:12" ht="15">
      <c r="A39" s="26"/>
      <c r="B39" s="18"/>
      <c r="C39" s="8"/>
      <c r="D39" s="19" t="s">
        <v>38</v>
      </c>
      <c r="E39" s="9"/>
      <c r="F39" s="21">
        <f>SUM(F33:F38)</f>
        <v>410</v>
      </c>
      <c r="G39" s="21">
        <f t="shared" ref="G39:J39" si="5">SUM(G33:G38)</f>
        <v>23.8</v>
      </c>
      <c r="H39" s="21">
        <f t="shared" si="5"/>
        <v>35.75</v>
      </c>
      <c r="I39" s="21">
        <f t="shared" si="5"/>
        <v>81.66</v>
      </c>
      <c r="J39" s="21">
        <f t="shared" si="5"/>
        <v>756.68</v>
      </c>
      <c r="K39" s="27"/>
      <c r="L39" s="21">
        <f>SUM(L33:L38)</f>
        <v>94.34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 t="s">
        <v>86</v>
      </c>
      <c r="F40" s="51">
        <v>200</v>
      </c>
      <c r="G40" s="51">
        <v>5.4</v>
      </c>
      <c r="H40" s="51">
        <v>5</v>
      </c>
      <c r="I40" s="51">
        <v>21.6</v>
      </c>
      <c r="J40" s="51">
        <v>158</v>
      </c>
      <c r="K40" s="52" t="s">
        <v>87</v>
      </c>
      <c r="L40" s="51">
        <v>32.51</v>
      </c>
    </row>
    <row r="41" spans="1:12" ht="1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SUM(F40:F45)</f>
        <v>200</v>
      </c>
      <c r="G46" s="21">
        <f t="shared" ref="G46:J46" si="6">SUM(G40:G45)</f>
        <v>5.4</v>
      </c>
      <c r="H46" s="21">
        <f t="shared" si="6"/>
        <v>5</v>
      </c>
      <c r="I46" s="21">
        <f t="shared" si="6"/>
        <v>21.6</v>
      </c>
      <c r="J46" s="21">
        <f t="shared" si="6"/>
        <v>158</v>
      </c>
      <c r="K46" s="27"/>
      <c r="L46" s="21">
        <f>SUM(L40:L45)</f>
        <v>32.51</v>
      </c>
    </row>
    <row r="47" spans="1:12" ht="1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2470</v>
      </c>
      <c r="G47" s="34">
        <f t="shared" ref="G47:J47" si="7">G13+G17+G27+G32+G39+G46</f>
        <v>100.33</v>
      </c>
      <c r="H47" s="34">
        <f t="shared" si="7"/>
        <v>115.47</v>
      </c>
      <c r="I47" s="34">
        <f t="shared" si="7"/>
        <v>497.9</v>
      </c>
      <c r="J47" s="34">
        <f t="shared" si="7"/>
        <v>3478.74</v>
      </c>
      <c r="K47" s="35"/>
      <c r="L47" s="34">
        <f>L13+L17+L27+L32+L39+L46</f>
        <v>352.03999999999996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7" t="s">
        <v>88</v>
      </c>
      <c r="F48" s="48" t="s">
        <v>89</v>
      </c>
      <c r="G48" s="48">
        <v>7.51</v>
      </c>
      <c r="H48" s="48">
        <v>14.26</v>
      </c>
      <c r="I48" s="48">
        <v>1.08</v>
      </c>
      <c r="J48" s="48">
        <v>162.81</v>
      </c>
      <c r="K48" s="49" t="s">
        <v>90</v>
      </c>
      <c r="L48" s="48">
        <v>75</v>
      </c>
    </row>
    <row r="49" spans="1:12" ht="15">
      <c r="A49" s="15"/>
      <c r="B49" s="16"/>
      <c r="C49" s="11"/>
      <c r="D49" s="6" t="s">
        <v>26</v>
      </c>
      <c r="E49" s="50" t="s">
        <v>91</v>
      </c>
      <c r="F49" s="51">
        <v>100</v>
      </c>
      <c r="G49" s="51">
        <v>3.1</v>
      </c>
      <c r="H49" s="51">
        <v>0.2</v>
      </c>
      <c r="I49" s="51">
        <v>6.5</v>
      </c>
      <c r="J49" s="51">
        <v>40</v>
      </c>
      <c r="K49" s="52" t="s">
        <v>92</v>
      </c>
      <c r="L49" s="51">
        <v>24.84</v>
      </c>
    </row>
    <row r="50" spans="1:12" ht="15">
      <c r="A50" s="15"/>
      <c r="B50" s="16"/>
      <c r="C50" s="11"/>
      <c r="D50" s="7" t="s">
        <v>21</v>
      </c>
      <c r="E50" s="50" t="s">
        <v>82</v>
      </c>
      <c r="F50" s="51" t="s">
        <v>83</v>
      </c>
      <c r="G50" s="51">
        <v>0.06</v>
      </c>
      <c r="H50" s="51">
        <v>0.01</v>
      </c>
      <c r="I50" s="51">
        <v>15.18</v>
      </c>
      <c r="J50" s="51">
        <v>62.23</v>
      </c>
      <c r="K50" s="52" t="s">
        <v>84</v>
      </c>
      <c r="L50" s="51">
        <v>3.4</v>
      </c>
    </row>
    <row r="51" spans="1:12" ht="15">
      <c r="A51" s="15"/>
      <c r="B51" s="16"/>
      <c r="C51" s="11"/>
      <c r="D51" s="7" t="s">
        <v>22</v>
      </c>
      <c r="E51" s="50" t="s">
        <v>52</v>
      </c>
      <c r="F51" s="51">
        <v>50</v>
      </c>
      <c r="G51" s="51">
        <v>3.85</v>
      </c>
      <c r="H51" s="51">
        <v>1.5</v>
      </c>
      <c r="I51" s="51">
        <v>24.9</v>
      </c>
      <c r="J51" s="51">
        <v>131</v>
      </c>
      <c r="K51" s="52" t="s">
        <v>53</v>
      </c>
      <c r="L51" s="51">
        <v>2.87</v>
      </c>
    </row>
    <row r="52" spans="1:12" ht="1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 t="s">
        <v>55</v>
      </c>
      <c r="E53" s="50" t="s">
        <v>93</v>
      </c>
      <c r="F53" s="51">
        <v>20</v>
      </c>
      <c r="G53" s="51">
        <v>7.0000000000000007E-2</v>
      </c>
      <c r="H53" s="51">
        <v>7.8</v>
      </c>
      <c r="I53" s="51">
        <v>0.1</v>
      </c>
      <c r="J53" s="51">
        <v>70.900000000000006</v>
      </c>
      <c r="K53" s="52" t="s">
        <v>94</v>
      </c>
      <c r="L53" s="51">
        <v>16.399999999999999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f>SUM(F48:F54)</f>
        <v>170</v>
      </c>
      <c r="G55" s="21">
        <f t="shared" ref="G55" si="8">SUM(G48:G54)</f>
        <v>14.59</v>
      </c>
      <c r="H55" s="21">
        <f t="shared" ref="H55" si="9">SUM(H48:H54)</f>
        <v>23.77</v>
      </c>
      <c r="I55" s="21">
        <f t="shared" ref="I55" si="10">SUM(I48:I54)</f>
        <v>47.76</v>
      </c>
      <c r="J55" s="21">
        <f t="shared" ref="J55" si="11">SUM(J48:J54)</f>
        <v>466.94000000000005</v>
      </c>
      <c r="K55" s="27"/>
      <c r="L55" s="21">
        <f>SUM(L48:L54)</f>
        <v>122.51000000000002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95</v>
      </c>
      <c r="F56" s="51">
        <v>200</v>
      </c>
      <c r="G56" s="51">
        <v>3</v>
      </c>
      <c r="H56" s="51">
        <v>1</v>
      </c>
      <c r="I56" s="51">
        <v>42</v>
      </c>
      <c r="J56" s="51">
        <v>192</v>
      </c>
      <c r="K56" s="52" t="s">
        <v>58</v>
      </c>
      <c r="L56" s="51">
        <v>32</v>
      </c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f>SUM(F56:F58)</f>
        <v>200</v>
      </c>
      <c r="G59" s="21">
        <f t="shared" ref="G59" si="12">SUM(G56:G58)</f>
        <v>3</v>
      </c>
      <c r="H59" s="21">
        <f t="shared" ref="H59" si="13">SUM(H56:H58)</f>
        <v>1</v>
      </c>
      <c r="I59" s="21">
        <f t="shared" ref="I59" si="14">SUM(I56:I58)</f>
        <v>42</v>
      </c>
      <c r="J59" s="21">
        <f t="shared" ref="J59" si="15">SUM(J56:J58)</f>
        <v>192</v>
      </c>
      <c r="K59" s="27"/>
      <c r="L59" s="21">
        <f>SUM(L56:L58)</f>
        <v>32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59</v>
      </c>
      <c r="F60" s="51">
        <v>100</v>
      </c>
      <c r="G60" s="51">
        <v>0.7</v>
      </c>
      <c r="H60" s="51">
        <v>0.1</v>
      </c>
      <c r="I60" s="51">
        <v>1.7</v>
      </c>
      <c r="J60" s="51">
        <v>13</v>
      </c>
      <c r="K60" s="52" t="s">
        <v>60</v>
      </c>
      <c r="L60" s="51">
        <v>20.9</v>
      </c>
    </row>
    <row r="61" spans="1:12" ht="15">
      <c r="A61" s="15"/>
      <c r="B61" s="16"/>
      <c r="C61" s="11"/>
      <c r="D61" s="7" t="s">
        <v>27</v>
      </c>
      <c r="E61" s="50" t="s">
        <v>96</v>
      </c>
      <c r="F61" s="51" t="s">
        <v>97</v>
      </c>
      <c r="G61" s="51">
        <v>2.37</v>
      </c>
      <c r="H61" s="51">
        <v>5.97</v>
      </c>
      <c r="I61" s="51">
        <v>14.77</v>
      </c>
      <c r="J61" s="51">
        <v>123.15</v>
      </c>
      <c r="K61" s="52" t="s">
        <v>98</v>
      </c>
      <c r="L61" s="51">
        <v>8</v>
      </c>
    </row>
    <row r="62" spans="1:12" ht="15">
      <c r="A62" s="15"/>
      <c r="B62" s="16"/>
      <c r="C62" s="11"/>
      <c r="D62" s="7" t="s">
        <v>28</v>
      </c>
      <c r="E62" s="50" t="s">
        <v>99</v>
      </c>
      <c r="F62" s="51">
        <v>100</v>
      </c>
      <c r="G62" s="51">
        <v>21.091000000000001</v>
      </c>
      <c r="H62" s="51">
        <v>25.43</v>
      </c>
      <c r="I62" s="51">
        <v>0.57999999999999996</v>
      </c>
      <c r="J62" s="51">
        <v>315.60000000000002</v>
      </c>
      <c r="K62" s="52" t="s">
        <v>100</v>
      </c>
      <c r="L62" s="51">
        <v>34.75</v>
      </c>
    </row>
    <row r="63" spans="1:12" ht="15">
      <c r="A63" s="15"/>
      <c r="B63" s="16"/>
      <c r="C63" s="11"/>
      <c r="D63" s="7" t="s">
        <v>29</v>
      </c>
      <c r="E63" s="50" t="s">
        <v>101</v>
      </c>
      <c r="F63" s="51">
        <v>200</v>
      </c>
      <c r="G63" s="51">
        <v>4.99</v>
      </c>
      <c r="H63" s="51">
        <v>10.45</v>
      </c>
      <c r="I63" s="51">
        <v>51.93</v>
      </c>
      <c r="J63" s="51">
        <v>321.73</v>
      </c>
      <c r="K63" s="52" t="s">
        <v>102</v>
      </c>
      <c r="L63" s="51">
        <v>15.09</v>
      </c>
    </row>
    <row r="64" spans="1:12" ht="15">
      <c r="A64" s="15"/>
      <c r="B64" s="16"/>
      <c r="C64" s="11"/>
      <c r="D64" s="7" t="s">
        <v>30</v>
      </c>
      <c r="E64" s="50" t="s">
        <v>103</v>
      </c>
      <c r="F64" s="51">
        <v>200</v>
      </c>
      <c r="G64" s="51">
        <v>0.16</v>
      </c>
      <c r="H64" s="51">
        <v>0.16</v>
      </c>
      <c r="I64" s="51">
        <v>27.88</v>
      </c>
      <c r="J64" s="51">
        <v>115.06</v>
      </c>
      <c r="K64" s="52" t="s">
        <v>104</v>
      </c>
      <c r="L64" s="51">
        <v>5.97</v>
      </c>
    </row>
    <row r="65" spans="1:12" ht="15">
      <c r="A65" s="15"/>
      <c r="B65" s="16"/>
      <c r="C65" s="11"/>
      <c r="D65" s="7" t="s">
        <v>31</v>
      </c>
      <c r="E65" s="50" t="s">
        <v>70</v>
      </c>
      <c r="F65" s="51">
        <v>100</v>
      </c>
      <c r="G65" s="51">
        <v>7.6</v>
      </c>
      <c r="H65" s="51">
        <v>0.8</v>
      </c>
      <c r="I65" s="51">
        <v>49.2</v>
      </c>
      <c r="J65" s="51">
        <v>235</v>
      </c>
      <c r="K65" s="52" t="s">
        <v>53</v>
      </c>
      <c r="L65" s="51">
        <v>5.75</v>
      </c>
    </row>
    <row r="66" spans="1:12" ht="15">
      <c r="A66" s="15"/>
      <c r="B66" s="16"/>
      <c r="C66" s="11"/>
      <c r="D66" s="7" t="s">
        <v>32</v>
      </c>
      <c r="E66" s="50" t="s">
        <v>71</v>
      </c>
      <c r="F66" s="51">
        <v>60</v>
      </c>
      <c r="G66" s="51">
        <v>3</v>
      </c>
      <c r="H66" s="51">
        <v>0.72</v>
      </c>
      <c r="I66" s="51">
        <v>20.52</v>
      </c>
      <c r="J66" s="51">
        <v>108.6</v>
      </c>
      <c r="K66" s="52" t="s">
        <v>53</v>
      </c>
      <c r="L66" s="51">
        <v>3.52</v>
      </c>
    </row>
    <row r="67" spans="1:12" ht="15">
      <c r="A67" s="15"/>
      <c r="B67" s="16"/>
      <c r="C67" s="11"/>
      <c r="D67" s="6" t="s">
        <v>105</v>
      </c>
      <c r="E67" s="50" t="s">
        <v>106</v>
      </c>
      <c r="F67" s="51">
        <v>50</v>
      </c>
      <c r="G67" s="51">
        <v>0.43</v>
      </c>
      <c r="H67" s="51">
        <v>2.2999999999999998</v>
      </c>
      <c r="I67" s="51">
        <v>3.23</v>
      </c>
      <c r="J67" s="51">
        <v>35.520000000000003</v>
      </c>
      <c r="K67" s="52" t="s">
        <v>107</v>
      </c>
      <c r="L67" s="51">
        <v>1.38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f>SUM(F60:F68)</f>
        <v>810</v>
      </c>
      <c r="G69" s="21">
        <f t="shared" ref="G69" si="16">SUM(G60:G68)</f>
        <v>40.341000000000001</v>
      </c>
      <c r="H69" s="21">
        <f t="shared" ref="H69" si="17">SUM(H60:H68)</f>
        <v>45.929999999999993</v>
      </c>
      <c r="I69" s="21">
        <f t="shared" ref="I69" si="18">SUM(I60:I68)</f>
        <v>169.81</v>
      </c>
      <c r="J69" s="21">
        <f t="shared" ref="J69" si="19">SUM(J60:J68)</f>
        <v>1267.6599999999999</v>
      </c>
      <c r="K69" s="27"/>
      <c r="L69" s="21">
        <f>SUM(L60:L68)</f>
        <v>95.359999999999985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 t="s">
        <v>108</v>
      </c>
      <c r="F70" s="51">
        <v>150</v>
      </c>
      <c r="G70" s="51">
        <v>11.72</v>
      </c>
      <c r="H70" s="51">
        <v>19.23</v>
      </c>
      <c r="I70" s="51">
        <v>92.54</v>
      </c>
      <c r="J70" s="51">
        <v>589.58000000000004</v>
      </c>
      <c r="K70" s="52" t="s">
        <v>109</v>
      </c>
      <c r="L70" s="51">
        <v>26.26</v>
      </c>
    </row>
    <row r="71" spans="1:12" ht="25.5">
      <c r="A71" s="15"/>
      <c r="B71" s="16"/>
      <c r="C71" s="11"/>
      <c r="D71" s="12" t="s">
        <v>30</v>
      </c>
      <c r="E71" s="50" t="s">
        <v>110</v>
      </c>
      <c r="F71" s="51">
        <v>200</v>
      </c>
      <c r="G71" s="51">
        <v>5.6</v>
      </c>
      <c r="H71" s="51">
        <v>6.4</v>
      </c>
      <c r="I71" s="51">
        <v>9.4</v>
      </c>
      <c r="J71" s="51">
        <v>118</v>
      </c>
      <c r="K71" s="52" t="s">
        <v>53</v>
      </c>
      <c r="L71" s="51">
        <v>32</v>
      </c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350</v>
      </c>
      <c r="G74" s="21">
        <f t="shared" ref="G74" si="20">SUM(G70:G73)</f>
        <v>17.32</v>
      </c>
      <c r="H74" s="21">
        <f t="shared" ref="H74" si="21">SUM(H70:H73)</f>
        <v>25.630000000000003</v>
      </c>
      <c r="I74" s="21">
        <f t="shared" ref="I74" si="22">SUM(I70:I73)</f>
        <v>101.94000000000001</v>
      </c>
      <c r="J74" s="21">
        <f t="shared" ref="J74" si="23">SUM(J70:J73)</f>
        <v>707.58</v>
      </c>
      <c r="K74" s="27"/>
      <c r="L74" s="21">
        <f>SUM(L70:L73)</f>
        <v>58.260000000000005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111</v>
      </c>
      <c r="F75" s="51" t="s">
        <v>112</v>
      </c>
      <c r="G75" s="51">
        <v>20.57</v>
      </c>
      <c r="H75" s="51">
        <v>67</v>
      </c>
      <c r="I75" s="51">
        <v>7.26</v>
      </c>
      <c r="J75" s="51">
        <v>199.94</v>
      </c>
      <c r="K75" s="52" t="s">
        <v>113</v>
      </c>
      <c r="L75" s="51">
        <v>61.47</v>
      </c>
    </row>
    <row r="76" spans="1:12" ht="15">
      <c r="A76" s="15"/>
      <c r="B76" s="16"/>
      <c r="C76" s="11"/>
      <c r="D76" s="7" t="s">
        <v>29</v>
      </c>
      <c r="E76" s="50" t="s">
        <v>114</v>
      </c>
      <c r="F76" s="51">
        <v>200</v>
      </c>
      <c r="G76" s="51">
        <v>4.3099999999999996</v>
      </c>
      <c r="H76" s="51">
        <v>9.51</v>
      </c>
      <c r="I76" s="51">
        <v>33.479999999999997</v>
      </c>
      <c r="J76" s="51">
        <v>237.49</v>
      </c>
      <c r="K76" s="52" t="s">
        <v>115</v>
      </c>
      <c r="L76" s="51">
        <v>14.01</v>
      </c>
    </row>
    <row r="77" spans="1:12" ht="15">
      <c r="A77" s="15"/>
      <c r="B77" s="16"/>
      <c r="C77" s="11"/>
      <c r="D77" s="7" t="s">
        <v>30</v>
      </c>
      <c r="E77" s="50" t="s">
        <v>116</v>
      </c>
      <c r="F77" s="51">
        <v>200</v>
      </c>
      <c r="G77" s="51">
        <v>0.12</v>
      </c>
      <c r="H77" s="51">
        <v>0.1</v>
      </c>
      <c r="I77" s="51">
        <v>30.04</v>
      </c>
      <c r="J77" s="51">
        <v>125.4</v>
      </c>
      <c r="K77" s="52" t="s">
        <v>117</v>
      </c>
      <c r="L77" s="51">
        <v>5.76</v>
      </c>
    </row>
    <row r="78" spans="1:12" ht="15">
      <c r="A78" s="15"/>
      <c r="B78" s="16"/>
      <c r="C78" s="11"/>
      <c r="D78" s="7" t="s">
        <v>22</v>
      </c>
      <c r="E78" s="50" t="s">
        <v>52</v>
      </c>
      <c r="F78" s="51">
        <v>50</v>
      </c>
      <c r="G78" s="51">
        <v>3.85</v>
      </c>
      <c r="H78" s="51">
        <v>1.5</v>
      </c>
      <c r="I78" s="51">
        <v>24.9</v>
      </c>
      <c r="J78" s="51">
        <v>131</v>
      </c>
      <c r="K78" s="52" t="s">
        <v>53</v>
      </c>
      <c r="L78" s="51">
        <v>2.87</v>
      </c>
    </row>
    <row r="79" spans="1:12" ht="15">
      <c r="A79" s="15"/>
      <c r="B79" s="16"/>
      <c r="C79" s="11"/>
      <c r="D79" s="6" t="s">
        <v>22</v>
      </c>
      <c r="E79" s="50" t="s">
        <v>71</v>
      </c>
      <c r="F79" s="51">
        <v>60</v>
      </c>
      <c r="G79" s="51">
        <v>3</v>
      </c>
      <c r="H79" s="51">
        <v>0.72</v>
      </c>
      <c r="I79" s="51">
        <v>20.52</v>
      </c>
      <c r="J79" s="51">
        <v>108.6</v>
      </c>
      <c r="K79" s="52" t="s">
        <v>53</v>
      </c>
      <c r="L79" s="51">
        <v>3.52</v>
      </c>
    </row>
    <row r="80" spans="1:12" ht="15">
      <c r="A80" s="15"/>
      <c r="B80" s="16"/>
      <c r="C80" s="11"/>
      <c r="D80" s="6" t="s">
        <v>26</v>
      </c>
      <c r="E80" s="50" t="s">
        <v>118</v>
      </c>
      <c r="F80" s="51">
        <v>100</v>
      </c>
      <c r="G80" s="51">
        <v>1.59</v>
      </c>
      <c r="H80" s="51">
        <v>5.09</v>
      </c>
      <c r="I80" s="51">
        <v>7.74</v>
      </c>
      <c r="J80" s="51">
        <v>85.53</v>
      </c>
      <c r="K80" s="52" t="s">
        <v>119</v>
      </c>
      <c r="L80" s="51">
        <v>18.78</v>
      </c>
    </row>
    <row r="81" spans="1:12" ht="15">
      <c r="A81" s="17"/>
      <c r="B81" s="18"/>
      <c r="C81" s="8"/>
      <c r="D81" s="19" t="s">
        <v>38</v>
      </c>
      <c r="E81" s="9"/>
      <c r="F81" s="21">
        <f>SUM(F75:F80)</f>
        <v>610</v>
      </c>
      <c r="G81" s="21">
        <f t="shared" ref="G81" si="24">SUM(G75:G80)</f>
        <v>33.440000000000005</v>
      </c>
      <c r="H81" s="21">
        <f t="shared" ref="H81" si="25">SUM(H75:H80)</f>
        <v>83.92</v>
      </c>
      <c r="I81" s="21">
        <f t="shared" ref="I81" si="26">SUM(I75:I80)</f>
        <v>123.94</v>
      </c>
      <c r="J81" s="21">
        <f t="shared" ref="J81" si="27">SUM(J75:J80)</f>
        <v>887.96</v>
      </c>
      <c r="K81" s="27"/>
      <c r="L81" s="21">
        <f>SUM(L75:L80)</f>
        <v>106.41000000000001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 t="s">
        <v>120</v>
      </c>
      <c r="F82" s="51">
        <v>180</v>
      </c>
      <c r="G82" s="51">
        <v>6.12</v>
      </c>
      <c r="H82" s="51">
        <v>4.5</v>
      </c>
      <c r="I82" s="51">
        <v>9.9</v>
      </c>
      <c r="J82" s="51">
        <v>104.58</v>
      </c>
      <c r="K82" s="52" t="s">
        <v>87</v>
      </c>
      <c r="L82" s="51">
        <v>59</v>
      </c>
    </row>
    <row r="83" spans="1:12" ht="1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SUM(F82:F87)</f>
        <v>180</v>
      </c>
      <c r="G88" s="21">
        <f t="shared" ref="G88" si="28">SUM(G82:G87)</f>
        <v>6.12</v>
      </c>
      <c r="H88" s="21">
        <f t="shared" ref="H88" si="29">SUM(H82:H87)</f>
        <v>4.5</v>
      </c>
      <c r="I88" s="21">
        <f t="shared" ref="I88" si="30">SUM(I82:I87)</f>
        <v>9.9</v>
      </c>
      <c r="J88" s="21">
        <f t="shared" ref="J88" si="31">SUM(J82:J87)</f>
        <v>104.58</v>
      </c>
      <c r="K88" s="27"/>
      <c r="L88" s="21">
        <f>SUM(L82:L87)</f>
        <v>59</v>
      </c>
    </row>
    <row r="89" spans="1:12" ht="15.75" customHeight="1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2320</v>
      </c>
      <c r="G89" s="34">
        <f t="shared" ref="G89" si="32">G55+G59+G69+G74+G81+G88</f>
        <v>114.81100000000001</v>
      </c>
      <c r="H89" s="34">
        <f t="shared" ref="H89" si="33">H55+H59+H69+H74+H81+H88</f>
        <v>184.75</v>
      </c>
      <c r="I89" s="34">
        <f t="shared" ref="I89" si="34">I55+I59+I69+I74+I81+I88</f>
        <v>495.34999999999997</v>
      </c>
      <c r="J89" s="34">
        <f t="shared" ref="J89" si="35">J55+J59+J69+J74+J81+J88</f>
        <v>3626.72</v>
      </c>
      <c r="K89" s="35"/>
      <c r="L89" s="34">
        <f>L55+L59+L69+L74+L81+L88</f>
        <v>473.54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 t="s">
        <v>121</v>
      </c>
      <c r="F90" s="48">
        <v>250</v>
      </c>
      <c r="G90" s="48">
        <v>8.6</v>
      </c>
      <c r="H90" s="48">
        <v>14</v>
      </c>
      <c r="I90" s="48">
        <v>53.83</v>
      </c>
      <c r="J90" s="48">
        <v>376.75</v>
      </c>
      <c r="K90" s="49" t="s">
        <v>122</v>
      </c>
      <c r="L90" s="48">
        <v>20.75</v>
      </c>
    </row>
    <row r="91" spans="1:12" ht="15">
      <c r="A91" s="25"/>
      <c r="B91" s="16"/>
      <c r="C91" s="11"/>
      <c r="D91" s="6" t="s">
        <v>55</v>
      </c>
      <c r="E91" s="50" t="s">
        <v>123</v>
      </c>
      <c r="F91" s="51">
        <v>20</v>
      </c>
      <c r="G91" s="51">
        <v>7.0000000000000007E-2</v>
      </c>
      <c r="H91" s="51">
        <v>14.4</v>
      </c>
      <c r="I91" s="51">
        <v>0.26</v>
      </c>
      <c r="J91" s="51">
        <v>132.19999999999999</v>
      </c>
      <c r="K91" s="52" t="s">
        <v>94</v>
      </c>
      <c r="L91" s="51">
        <v>16.399999999999999</v>
      </c>
    </row>
    <row r="92" spans="1:12" ht="15">
      <c r="A92" s="25"/>
      <c r="B92" s="16"/>
      <c r="C92" s="11"/>
      <c r="D92" s="7" t="s">
        <v>21</v>
      </c>
      <c r="E92" s="50" t="s">
        <v>124</v>
      </c>
      <c r="F92" s="51">
        <v>200</v>
      </c>
      <c r="G92" s="51">
        <v>3.2</v>
      </c>
      <c r="H92" s="51">
        <v>3.44</v>
      </c>
      <c r="I92" s="51">
        <v>28.22</v>
      </c>
      <c r="J92" s="51">
        <v>139</v>
      </c>
      <c r="K92" s="52" t="s">
        <v>125</v>
      </c>
      <c r="L92" s="51">
        <v>12.14</v>
      </c>
    </row>
    <row r="93" spans="1:12" ht="15">
      <c r="A93" s="25"/>
      <c r="B93" s="16"/>
      <c r="C93" s="11"/>
      <c r="D93" s="7" t="s">
        <v>22</v>
      </c>
      <c r="E93" s="50" t="s">
        <v>52</v>
      </c>
      <c r="F93" s="51">
        <v>20</v>
      </c>
      <c r="G93" s="51">
        <v>1.54</v>
      </c>
      <c r="H93" s="51">
        <v>0.6</v>
      </c>
      <c r="I93" s="51">
        <v>9.9600000000000009</v>
      </c>
      <c r="J93" s="51">
        <v>52.4</v>
      </c>
      <c r="K93" s="52" t="s">
        <v>53</v>
      </c>
      <c r="L93" s="51">
        <v>1.1499999999999999</v>
      </c>
    </row>
    <row r="94" spans="1:12" ht="1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 t="s">
        <v>22</v>
      </c>
      <c r="E95" s="50" t="s">
        <v>52</v>
      </c>
      <c r="F95" s="51">
        <v>30</v>
      </c>
      <c r="G95" s="51">
        <v>2.31</v>
      </c>
      <c r="H95" s="51">
        <v>0.9</v>
      </c>
      <c r="I95" s="51">
        <v>14.94</v>
      </c>
      <c r="J95" s="51">
        <v>78.599999999999994</v>
      </c>
      <c r="K95" s="52" t="s">
        <v>53</v>
      </c>
      <c r="L95" s="51">
        <v>1.72</v>
      </c>
    </row>
    <row r="96" spans="1:12" ht="15">
      <c r="A96" s="25"/>
      <c r="B96" s="16"/>
      <c r="C96" s="11"/>
      <c r="D96" s="6" t="s">
        <v>55</v>
      </c>
      <c r="E96" s="50" t="s">
        <v>126</v>
      </c>
      <c r="F96" s="51">
        <v>30</v>
      </c>
      <c r="G96" s="51">
        <v>6.9</v>
      </c>
      <c r="H96" s="51">
        <v>8.85</v>
      </c>
      <c r="I96" s="51">
        <v>0</v>
      </c>
      <c r="J96" s="51">
        <v>109.2</v>
      </c>
      <c r="K96" s="52" t="s">
        <v>127</v>
      </c>
      <c r="L96" s="51">
        <v>19.2</v>
      </c>
    </row>
    <row r="97" spans="1:12" ht="15">
      <c r="A97" s="26"/>
      <c r="B97" s="18"/>
      <c r="C97" s="8"/>
      <c r="D97" s="19" t="s">
        <v>38</v>
      </c>
      <c r="E97" s="9"/>
      <c r="F97" s="21">
        <f>SUM(F90:F96)</f>
        <v>550</v>
      </c>
      <c r="G97" s="21">
        <f t="shared" ref="G97" si="36">SUM(G90:G96)</f>
        <v>22.62</v>
      </c>
      <c r="H97" s="21">
        <f t="shared" ref="H97" si="37">SUM(H90:H96)</f>
        <v>42.19</v>
      </c>
      <c r="I97" s="21">
        <f t="shared" ref="I97" si="38">SUM(I90:I96)</f>
        <v>107.21000000000001</v>
      </c>
      <c r="J97" s="21">
        <f t="shared" ref="J97" si="39">SUM(J90:J96)</f>
        <v>888.15000000000009</v>
      </c>
      <c r="K97" s="27"/>
      <c r="L97" s="21">
        <f>SUM(L90:L96)</f>
        <v>71.36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 t="s">
        <v>128</v>
      </c>
      <c r="F98" s="51">
        <v>200</v>
      </c>
      <c r="G98" s="51">
        <v>1.8</v>
      </c>
      <c r="H98" s="51">
        <v>0.4</v>
      </c>
      <c r="I98" s="51">
        <v>16.2</v>
      </c>
      <c r="J98" s="51">
        <v>86</v>
      </c>
      <c r="K98" s="52" t="s">
        <v>58</v>
      </c>
      <c r="L98" s="51">
        <v>32.799999999999997</v>
      </c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200</v>
      </c>
      <c r="G101" s="21">
        <f t="shared" ref="G101" si="40">SUM(G98:G100)</f>
        <v>1.8</v>
      </c>
      <c r="H101" s="21">
        <f t="shared" ref="H101" si="41">SUM(H98:H100)</f>
        <v>0.4</v>
      </c>
      <c r="I101" s="21">
        <f t="shared" ref="I101" si="42">SUM(I98:I100)</f>
        <v>16.2</v>
      </c>
      <c r="J101" s="21">
        <f t="shared" ref="J101" si="43">SUM(J98:J100)</f>
        <v>86</v>
      </c>
      <c r="K101" s="27"/>
      <c r="L101" s="21">
        <f>SUM(L98:L100)</f>
        <v>32.799999999999997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27</v>
      </c>
      <c r="E103" s="50" t="s">
        <v>129</v>
      </c>
      <c r="F103" s="51">
        <v>250</v>
      </c>
      <c r="G103" s="51">
        <v>3</v>
      </c>
      <c r="H103" s="51">
        <v>0.51</v>
      </c>
      <c r="I103" s="51">
        <v>15.9</v>
      </c>
      <c r="J103" s="51">
        <v>77.8</v>
      </c>
      <c r="K103" s="52" t="s">
        <v>130</v>
      </c>
      <c r="L103" s="51">
        <v>33.03</v>
      </c>
    </row>
    <row r="104" spans="1:12" ht="15">
      <c r="A104" s="25"/>
      <c r="B104" s="16"/>
      <c r="C104" s="11"/>
      <c r="D104" s="7" t="s">
        <v>28</v>
      </c>
      <c r="E104" s="50" t="s">
        <v>131</v>
      </c>
      <c r="F104" s="51" t="s">
        <v>78</v>
      </c>
      <c r="G104" s="51">
        <v>18.152999999999999</v>
      </c>
      <c r="H104" s="51">
        <v>24.69</v>
      </c>
      <c r="I104" s="51">
        <v>18.850000000000001</v>
      </c>
      <c r="J104" s="51">
        <v>371.9</v>
      </c>
      <c r="K104" s="52" t="s">
        <v>132</v>
      </c>
      <c r="L104" s="51">
        <v>31.74</v>
      </c>
    </row>
    <row r="105" spans="1:12" ht="15">
      <c r="A105" s="25"/>
      <c r="B105" s="16"/>
      <c r="C105" s="11"/>
      <c r="D105" s="7" t="s">
        <v>29</v>
      </c>
      <c r="E105" s="50" t="s">
        <v>133</v>
      </c>
      <c r="F105" s="51">
        <v>200</v>
      </c>
      <c r="G105" s="51">
        <v>3.048</v>
      </c>
      <c r="H105" s="51">
        <v>15.41</v>
      </c>
      <c r="I105" s="51">
        <v>17.067</v>
      </c>
      <c r="J105" s="51">
        <v>220.34</v>
      </c>
      <c r="K105" s="52" t="s">
        <v>134</v>
      </c>
      <c r="L105" s="51">
        <v>13.71</v>
      </c>
    </row>
    <row r="106" spans="1:12" ht="15">
      <c r="A106" s="25"/>
      <c r="B106" s="16"/>
      <c r="C106" s="11"/>
      <c r="D106" s="7" t="s">
        <v>30</v>
      </c>
      <c r="E106" s="50" t="s">
        <v>68</v>
      </c>
      <c r="F106" s="51">
        <v>200</v>
      </c>
      <c r="G106" s="51">
        <v>0.03</v>
      </c>
      <c r="H106" s="51">
        <v>0.03</v>
      </c>
      <c r="I106" s="51">
        <v>10.67</v>
      </c>
      <c r="J106" s="51">
        <v>43.44</v>
      </c>
      <c r="K106" s="52" t="s">
        <v>69</v>
      </c>
      <c r="L106" s="51">
        <v>5</v>
      </c>
    </row>
    <row r="107" spans="1:12" ht="15">
      <c r="A107" s="25"/>
      <c r="B107" s="16"/>
      <c r="C107" s="11"/>
      <c r="D107" s="7" t="s">
        <v>31</v>
      </c>
      <c r="E107" s="50" t="s">
        <v>70</v>
      </c>
      <c r="F107" s="51">
        <v>100</v>
      </c>
      <c r="G107" s="51">
        <v>7.7</v>
      </c>
      <c r="H107" s="51">
        <v>3</v>
      </c>
      <c r="I107" s="51">
        <v>49.8</v>
      </c>
      <c r="J107" s="51">
        <v>262</v>
      </c>
      <c r="K107" s="52" t="s">
        <v>53</v>
      </c>
      <c r="L107" s="51">
        <v>5.75</v>
      </c>
    </row>
    <row r="108" spans="1:12" ht="15">
      <c r="A108" s="25"/>
      <c r="B108" s="16"/>
      <c r="C108" s="11"/>
      <c r="D108" s="7" t="s">
        <v>32</v>
      </c>
      <c r="E108" s="50" t="s">
        <v>71</v>
      </c>
      <c r="F108" s="51">
        <v>60</v>
      </c>
      <c r="G108" s="51">
        <v>3</v>
      </c>
      <c r="H108" s="51">
        <v>0.72</v>
      </c>
      <c r="I108" s="51">
        <v>20.52</v>
      </c>
      <c r="J108" s="51">
        <v>108.6</v>
      </c>
      <c r="K108" s="52" t="s">
        <v>53</v>
      </c>
      <c r="L108" s="51">
        <v>3.52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810</v>
      </c>
      <c r="G111" s="21">
        <f t="shared" ref="G111" si="44">SUM(G102:G110)</f>
        <v>34.930999999999997</v>
      </c>
      <c r="H111" s="21">
        <f t="shared" ref="H111" si="45">SUM(H102:H110)</f>
        <v>44.36</v>
      </c>
      <c r="I111" s="21">
        <f t="shared" ref="I111" si="46">SUM(I102:I110)</f>
        <v>132.80700000000002</v>
      </c>
      <c r="J111" s="21">
        <f t="shared" ref="J111" si="47">SUM(J102:J110)</f>
        <v>1084.08</v>
      </c>
      <c r="K111" s="27"/>
      <c r="L111" s="21">
        <f>SUM(L103:L110)</f>
        <v>92.749999999999986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 t="s">
        <v>135</v>
      </c>
      <c r="F112" s="51">
        <v>150</v>
      </c>
      <c r="G112" s="51">
        <v>22.6</v>
      </c>
      <c r="H112" s="51">
        <v>14.3</v>
      </c>
      <c r="I112" s="51">
        <v>34.299999999999997</v>
      </c>
      <c r="J112" s="51">
        <v>362.7</v>
      </c>
      <c r="K112" s="52" t="s">
        <v>138</v>
      </c>
      <c r="L112" s="51">
        <v>54.15</v>
      </c>
    </row>
    <row r="113" spans="1:12" ht="15">
      <c r="A113" s="25"/>
      <c r="B113" s="16"/>
      <c r="C113" s="11"/>
      <c r="D113" s="12" t="s">
        <v>30</v>
      </c>
      <c r="E113" s="50" t="s">
        <v>137</v>
      </c>
      <c r="F113" s="51">
        <v>200</v>
      </c>
      <c r="G113" s="51">
        <v>0.68</v>
      </c>
      <c r="H113" s="51">
        <v>0.28000000000000003</v>
      </c>
      <c r="I113" s="51">
        <v>29.62</v>
      </c>
      <c r="J113" s="51">
        <v>136.6</v>
      </c>
      <c r="K113" s="52" t="s">
        <v>139</v>
      </c>
      <c r="L113" s="51">
        <v>9.18</v>
      </c>
    </row>
    <row r="114" spans="1:12" ht="15">
      <c r="A114" s="25"/>
      <c r="B114" s="16"/>
      <c r="C114" s="11"/>
      <c r="D114" s="6" t="s">
        <v>105</v>
      </c>
      <c r="E114" s="50" t="s">
        <v>136</v>
      </c>
      <c r="F114" s="51">
        <v>50</v>
      </c>
      <c r="G114" s="51">
        <v>1.06</v>
      </c>
      <c r="H114" s="51">
        <v>2.77</v>
      </c>
      <c r="I114" s="51">
        <v>7.26</v>
      </c>
      <c r="J114" s="51">
        <v>58.4</v>
      </c>
      <c r="K114" s="52" t="s">
        <v>140</v>
      </c>
      <c r="L114" s="51">
        <v>4.55</v>
      </c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400</v>
      </c>
      <c r="G116" s="21">
        <f t="shared" ref="G116" si="48">SUM(G112:G115)</f>
        <v>24.34</v>
      </c>
      <c r="H116" s="21">
        <f t="shared" ref="H116" si="49">SUM(H112:H115)</f>
        <v>17.350000000000001</v>
      </c>
      <c r="I116" s="21">
        <f t="shared" ref="I116" si="50">SUM(I112:I115)</f>
        <v>71.180000000000007</v>
      </c>
      <c r="J116" s="21">
        <f t="shared" ref="J116" si="51">SUM(J112:J115)</f>
        <v>557.69999999999993</v>
      </c>
      <c r="K116" s="27"/>
      <c r="L116" s="21">
        <f>SUM(L112:L115)</f>
        <v>67.88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 t="s">
        <v>141</v>
      </c>
      <c r="F117" s="51" t="s">
        <v>142</v>
      </c>
      <c r="G117" s="51">
        <v>33.5</v>
      </c>
      <c r="H117" s="51">
        <v>23.3</v>
      </c>
      <c r="I117" s="51">
        <v>35.6</v>
      </c>
      <c r="J117" s="51">
        <v>494.2</v>
      </c>
      <c r="K117" s="52" t="s">
        <v>143</v>
      </c>
      <c r="L117" s="51">
        <v>83.7</v>
      </c>
    </row>
    <row r="118" spans="1:12" ht="1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 t="s">
        <v>144</v>
      </c>
      <c r="F119" s="51">
        <v>200</v>
      </c>
      <c r="G119" s="51">
        <v>2</v>
      </c>
      <c r="H119" s="51">
        <v>0.2</v>
      </c>
      <c r="I119" s="51">
        <v>5.8</v>
      </c>
      <c r="J119" s="51">
        <v>36</v>
      </c>
      <c r="K119" s="52" t="s">
        <v>145</v>
      </c>
      <c r="L119" s="51">
        <v>19.600000000000001</v>
      </c>
    </row>
    <row r="120" spans="1:12" ht="15">
      <c r="A120" s="25"/>
      <c r="B120" s="16"/>
      <c r="C120" s="11"/>
      <c r="D120" s="7" t="s">
        <v>22</v>
      </c>
      <c r="E120" s="50" t="s">
        <v>52</v>
      </c>
      <c r="F120" s="51">
        <v>50</v>
      </c>
      <c r="G120" s="51">
        <v>3.85</v>
      </c>
      <c r="H120" s="51">
        <v>1.5</v>
      </c>
      <c r="I120" s="51">
        <v>24.9</v>
      </c>
      <c r="J120" s="51">
        <v>131</v>
      </c>
      <c r="K120" s="52" t="s">
        <v>53</v>
      </c>
      <c r="L120" s="51">
        <v>2.87</v>
      </c>
    </row>
    <row r="121" spans="1:12" ht="15">
      <c r="A121" s="25"/>
      <c r="B121" s="16"/>
      <c r="C121" s="11"/>
      <c r="D121" s="6" t="s">
        <v>22</v>
      </c>
      <c r="E121" s="50" t="s">
        <v>71</v>
      </c>
      <c r="F121" s="51">
        <v>60</v>
      </c>
      <c r="G121" s="51">
        <v>3</v>
      </c>
      <c r="H121" s="51">
        <v>0.72</v>
      </c>
      <c r="I121" s="51">
        <v>20.52</v>
      </c>
      <c r="J121" s="51">
        <v>108.6</v>
      </c>
      <c r="K121" s="52" t="s">
        <v>53</v>
      </c>
      <c r="L121" s="51">
        <v>3.52</v>
      </c>
    </row>
    <row r="122" spans="1:12" ht="15">
      <c r="A122" s="25"/>
      <c r="B122" s="16"/>
      <c r="C122" s="11"/>
      <c r="D122" s="6" t="s">
        <v>26</v>
      </c>
      <c r="E122" s="50" t="s">
        <v>59</v>
      </c>
      <c r="F122" s="51">
        <v>100</v>
      </c>
      <c r="G122" s="51">
        <v>0.8</v>
      </c>
      <c r="H122" s="51">
        <v>0</v>
      </c>
      <c r="I122" s="51">
        <v>1.6</v>
      </c>
      <c r="J122" s="51">
        <v>13</v>
      </c>
      <c r="K122" s="52" t="s">
        <v>60</v>
      </c>
      <c r="L122" s="51">
        <v>20.9</v>
      </c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410</v>
      </c>
      <c r="G123" s="21">
        <f t="shared" ref="G123" si="52">SUM(G117:G122)</f>
        <v>43.15</v>
      </c>
      <c r="H123" s="21">
        <f t="shared" ref="H123" si="53">SUM(H117:H122)</f>
        <v>25.72</v>
      </c>
      <c r="I123" s="21">
        <f t="shared" ref="I123" si="54">SUM(I117:I122)</f>
        <v>88.419999999999987</v>
      </c>
      <c r="J123" s="21">
        <f t="shared" ref="J123" si="55">SUM(J117:J122)</f>
        <v>782.80000000000007</v>
      </c>
      <c r="K123" s="27"/>
      <c r="L123" s="21">
        <f>SUM(L119:L122)</f>
        <v>46.89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 t="s">
        <v>146</v>
      </c>
      <c r="F124" s="51">
        <v>200</v>
      </c>
      <c r="G124" s="51">
        <v>5.8</v>
      </c>
      <c r="H124" s="51">
        <v>5</v>
      </c>
      <c r="I124" s="51">
        <v>8.4</v>
      </c>
      <c r="J124" s="51">
        <v>108</v>
      </c>
      <c r="K124" s="52" t="s">
        <v>87</v>
      </c>
      <c r="L124" s="51">
        <v>18.329999999999998</v>
      </c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200</v>
      </c>
      <c r="G130" s="21">
        <f t="shared" ref="G130" si="56">SUM(G124:G129)</f>
        <v>5.8</v>
      </c>
      <c r="H130" s="21">
        <f t="shared" ref="H130" si="57">SUM(H124:H129)</f>
        <v>5</v>
      </c>
      <c r="I130" s="21">
        <f t="shared" ref="I130" si="58">SUM(I124:I129)</f>
        <v>8.4</v>
      </c>
      <c r="J130" s="21">
        <f t="shared" ref="J130" si="59">SUM(J124:J129)</f>
        <v>108</v>
      </c>
      <c r="K130" s="27"/>
      <c r="L130" s="21">
        <f>SUM(L124:L129)</f>
        <v>18.329999999999998</v>
      </c>
    </row>
    <row r="131" spans="1:12" ht="15.75" customHeight="1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2570</v>
      </c>
      <c r="G131" s="34">
        <f t="shared" ref="G131" si="60">G97+G101+G111+G116+G123+G130</f>
        <v>132.64100000000002</v>
      </c>
      <c r="H131" s="34">
        <f t="shared" ref="H131" si="61">H97+H101+H111+H116+H123+H130</f>
        <v>135.01999999999998</v>
      </c>
      <c r="I131" s="34">
        <f t="shared" ref="I131" si="62">I97+I101+I111+I116+I123+I130</f>
        <v>424.21699999999998</v>
      </c>
      <c r="J131" s="34">
        <f t="shared" ref="J131" si="63">J97+J101+J111+J116+J123+J130</f>
        <v>3506.73</v>
      </c>
      <c r="K131" s="35"/>
      <c r="L131" s="34">
        <f>L97+L101+L111+L116+L123+L130</f>
        <v>330.00999999999993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7" t="s">
        <v>147</v>
      </c>
      <c r="F132" s="48" t="s">
        <v>148</v>
      </c>
      <c r="G132" s="48">
        <v>33.1</v>
      </c>
      <c r="H132" s="48">
        <v>25.4</v>
      </c>
      <c r="I132" s="48">
        <v>49.8</v>
      </c>
      <c r="J132" s="48">
        <v>567.70000000000005</v>
      </c>
      <c r="K132" s="49" t="s">
        <v>149</v>
      </c>
      <c r="L132" s="48">
        <v>78.25</v>
      </c>
    </row>
    <row r="133" spans="1:12" ht="15">
      <c r="A133" s="25"/>
      <c r="B133" s="16"/>
      <c r="C133" s="11"/>
      <c r="D133" s="6" t="s">
        <v>55</v>
      </c>
      <c r="E133" s="50" t="s">
        <v>93</v>
      </c>
      <c r="F133" s="51">
        <v>20</v>
      </c>
      <c r="G133" s="51">
        <v>0</v>
      </c>
      <c r="H133" s="51">
        <v>7.8</v>
      </c>
      <c r="I133" s="51">
        <v>0.26</v>
      </c>
      <c r="J133" s="51">
        <v>70.900000000000006</v>
      </c>
      <c r="K133" s="52" t="s">
        <v>94</v>
      </c>
      <c r="L133" s="51">
        <v>16.399999999999999</v>
      </c>
    </row>
    <row r="134" spans="1:12" ht="15">
      <c r="A134" s="25"/>
      <c r="B134" s="16"/>
      <c r="C134" s="11"/>
      <c r="D134" s="7" t="s">
        <v>21</v>
      </c>
      <c r="E134" s="50" t="s">
        <v>82</v>
      </c>
      <c r="F134" s="51" t="s">
        <v>83</v>
      </c>
      <c r="G134" s="51">
        <v>0</v>
      </c>
      <c r="H134" s="51">
        <v>0</v>
      </c>
      <c r="I134" s="51">
        <v>15.8</v>
      </c>
      <c r="J134" s="51">
        <v>62.2</v>
      </c>
      <c r="K134" s="52" t="s">
        <v>84</v>
      </c>
      <c r="L134" s="51">
        <v>2.59</v>
      </c>
    </row>
    <row r="135" spans="1:12" ht="15">
      <c r="A135" s="25"/>
      <c r="B135" s="16"/>
      <c r="C135" s="11"/>
      <c r="D135" s="7" t="s">
        <v>22</v>
      </c>
      <c r="E135" s="50" t="s">
        <v>52</v>
      </c>
      <c r="F135" s="51">
        <v>50</v>
      </c>
      <c r="G135" s="51">
        <v>3.85</v>
      </c>
      <c r="H135" s="51">
        <v>0.4</v>
      </c>
      <c r="I135" s="51">
        <v>24.9</v>
      </c>
      <c r="J135" s="51">
        <v>117</v>
      </c>
      <c r="K135" s="52" t="s">
        <v>53</v>
      </c>
      <c r="L135" s="51">
        <v>2.87</v>
      </c>
    </row>
    <row r="136" spans="1:12" ht="1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70</v>
      </c>
      <c r="G139" s="21">
        <f t="shared" ref="G139" si="64">SUM(G132:G138)</f>
        <v>36.950000000000003</v>
      </c>
      <c r="H139" s="21">
        <f t="shared" ref="H139" si="65">SUM(H132:H138)</f>
        <v>33.599999999999994</v>
      </c>
      <c r="I139" s="21">
        <f t="shared" ref="I139" si="66">SUM(I132:I138)</f>
        <v>90.759999999999991</v>
      </c>
      <c r="J139" s="21">
        <f t="shared" ref="J139" si="67">SUM(J132:J138)</f>
        <v>817.80000000000007</v>
      </c>
      <c r="K139" s="27"/>
      <c r="L139" s="21">
        <f>SUM(L132:L138)</f>
        <v>100.11000000000001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 t="s">
        <v>150</v>
      </c>
      <c r="F140" s="51">
        <v>200</v>
      </c>
      <c r="G140" s="51">
        <v>0.8</v>
      </c>
      <c r="H140" s="51">
        <v>0.8</v>
      </c>
      <c r="I140" s="51">
        <v>19.600000000000001</v>
      </c>
      <c r="J140" s="51">
        <v>94</v>
      </c>
      <c r="K140" s="52" t="s">
        <v>58</v>
      </c>
      <c r="L140" s="51">
        <v>17.18</v>
      </c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200</v>
      </c>
      <c r="G143" s="21">
        <f t="shared" ref="G143" si="68">SUM(G140:G142)</f>
        <v>0.8</v>
      </c>
      <c r="H143" s="21">
        <f t="shared" ref="H143" si="69">SUM(H140:H142)</f>
        <v>0.8</v>
      </c>
      <c r="I143" s="21">
        <f t="shared" ref="I143" si="70">SUM(I140:I142)</f>
        <v>19.600000000000001</v>
      </c>
      <c r="J143" s="21">
        <f t="shared" ref="J143" si="71">SUM(J140:J142)</f>
        <v>94</v>
      </c>
      <c r="K143" s="27"/>
      <c r="L143" s="21">
        <f>SUM(L140:L142)</f>
        <v>17.18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59</v>
      </c>
      <c r="F144" s="51">
        <v>100</v>
      </c>
      <c r="G144" s="51">
        <v>0.8</v>
      </c>
      <c r="H144" s="51">
        <v>0</v>
      </c>
      <c r="I144" s="51">
        <v>1.6</v>
      </c>
      <c r="J144" s="51">
        <v>13</v>
      </c>
      <c r="K144" s="52" t="s">
        <v>60</v>
      </c>
      <c r="L144" s="51">
        <v>20.9</v>
      </c>
    </row>
    <row r="145" spans="1:12" ht="15">
      <c r="A145" s="25"/>
      <c r="B145" s="16"/>
      <c r="C145" s="11"/>
      <c r="D145" s="7" t="s">
        <v>27</v>
      </c>
      <c r="E145" s="50" t="s">
        <v>151</v>
      </c>
      <c r="F145" s="51" t="s">
        <v>97</v>
      </c>
      <c r="G145" s="51">
        <v>1.75</v>
      </c>
      <c r="H145" s="51">
        <v>4.9000000000000004</v>
      </c>
      <c r="I145" s="51">
        <v>8.48</v>
      </c>
      <c r="J145" s="51">
        <v>84.75</v>
      </c>
      <c r="K145" s="52" t="s">
        <v>152</v>
      </c>
      <c r="L145" s="51">
        <v>6.97</v>
      </c>
    </row>
    <row r="146" spans="1:12" ht="15">
      <c r="A146" s="25"/>
      <c r="B146" s="16"/>
      <c r="C146" s="11"/>
      <c r="D146" s="7" t="s">
        <v>28</v>
      </c>
      <c r="E146" s="50" t="s">
        <v>153</v>
      </c>
      <c r="F146" s="51" t="s">
        <v>154</v>
      </c>
      <c r="G146" s="51">
        <v>28.35</v>
      </c>
      <c r="H146" s="51">
        <v>23.92</v>
      </c>
      <c r="I146" s="51">
        <v>50.17</v>
      </c>
      <c r="J146" s="51">
        <v>528.79999999999995</v>
      </c>
      <c r="K146" s="52" t="s">
        <v>155</v>
      </c>
      <c r="L146" s="51">
        <v>143.76</v>
      </c>
    </row>
    <row r="147" spans="1:12" ht="1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30</v>
      </c>
      <c r="E148" s="50" t="s">
        <v>144</v>
      </c>
      <c r="F148" s="51">
        <v>200</v>
      </c>
      <c r="G148" s="51">
        <v>0</v>
      </c>
      <c r="H148" s="51">
        <v>0</v>
      </c>
      <c r="I148" s="51">
        <v>21.4</v>
      </c>
      <c r="J148" s="51">
        <v>86</v>
      </c>
      <c r="K148" s="52" t="s">
        <v>145</v>
      </c>
      <c r="L148" s="51">
        <v>19.600000000000001</v>
      </c>
    </row>
    <row r="149" spans="1:12" ht="15">
      <c r="A149" s="25"/>
      <c r="B149" s="16"/>
      <c r="C149" s="11"/>
      <c r="D149" s="7" t="s">
        <v>31</v>
      </c>
      <c r="E149" s="50" t="s">
        <v>70</v>
      </c>
      <c r="F149" s="51">
        <v>100</v>
      </c>
      <c r="G149" s="51">
        <v>7.7</v>
      </c>
      <c r="H149" s="51">
        <v>3</v>
      </c>
      <c r="I149" s="51">
        <v>34.9</v>
      </c>
      <c r="J149" s="51">
        <v>131</v>
      </c>
      <c r="K149" s="52" t="s">
        <v>53</v>
      </c>
      <c r="L149" s="51">
        <v>5.75</v>
      </c>
    </row>
    <row r="150" spans="1:12" ht="15">
      <c r="A150" s="25"/>
      <c r="B150" s="16"/>
      <c r="C150" s="11"/>
      <c r="D150" s="7" t="s">
        <v>32</v>
      </c>
      <c r="E150" s="50" t="s">
        <v>71</v>
      </c>
      <c r="F150" s="51">
        <v>60</v>
      </c>
      <c r="G150" s="51">
        <v>3</v>
      </c>
      <c r="H150" s="51">
        <v>0.72</v>
      </c>
      <c r="I150" s="51">
        <v>20.5</v>
      </c>
      <c r="J150" s="51">
        <v>108.6</v>
      </c>
      <c r="K150" s="52" t="s">
        <v>53</v>
      </c>
      <c r="L150" s="51">
        <v>3.52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460</v>
      </c>
      <c r="G153" s="21">
        <f t="shared" ref="G153" si="72">SUM(G144:G152)</f>
        <v>41.6</v>
      </c>
      <c r="H153" s="21">
        <f t="shared" ref="H153" si="73">SUM(H144:H152)</f>
        <v>32.54</v>
      </c>
      <c r="I153" s="21">
        <f t="shared" ref="I153" si="74">SUM(I144:I152)</f>
        <v>137.05000000000001</v>
      </c>
      <c r="J153" s="21">
        <f t="shared" ref="J153" si="75">SUM(J144:J152)</f>
        <v>952.15</v>
      </c>
      <c r="K153" s="27"/>
      <c r="L153" s="21">
        <f>SUM(L144:L152)</f>
        <v>200.5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 t="s">
        <v>156</v>
      </c>
      <c r="F154" s="51">
        <v>150</v>
      </c>
      <c r="G154" s="51">
        <v>10.6</v>
      </c>
      <c r="H154" s="51">
        <v>19.7</v>
      </c>
      <c r="I154" s="51">
        <v>83.6</v>
      </c>
      <c r="J154" s="51">
        <v>555</v>
      </c>
      <c r="K154" s="52" t="s">
        <v>157</v>
      </c>
      <c r="L154" s="51">
        <v>28.13</v>
      </c>
    </row>
    <row r="155" spans="1:12" ht="15">
      <c r="A155" s="25"/>
      <c r="B155" s="16"/>
      <c r="C155" s="11"/>
      <c r="D155" s="12" t="s">
        <v>30</v>
      </c>
      <c r="E155" s="50" t="s">
        <v>158</v>
      </c>
      <c r="F155" s="51">
        <v>200</v>
      </c>
      <c r="G155" s="51">
        <v>5.6</v>
      </c>
      <c r="H155" s="51">
        <v>6.4</v>
      </c>
      <c r="I155" s="51">
        <v>5.4</v>
      </c>
      <c r="J155" s="51">
        <v>116</v>
      </c>
      <c r="K155" s="52" t="s">
        <v>159</v>
      </c>
      <c r="L155" s="51">
        <v>16.670000000000002</v>
      </c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350</v>
      </c>
      <c r="G158" s="21">
        <f t="shared" ref="G158" si="76">SUM(G154:G157)</f>
        <v>16.2</v>
      </c>
      <c r="H158" s="21">
        <f t="shared" ref="H158" si="77">SUM(H154:H157)</f>
        <v>26.1</v>
      </c>
      <c r="I158" s="21">
        <f t="shared" ref="I158" si="78">SUM(I154:I157)</f>
        <v>89</v>
      </c>
      <c r="J158" s="21">
        <f t="shared" ref="J158" si="79">SUM(J154:J157)</f>
        <v>671</v>
      </c>
      <c r="K158" s="27"/>
      <c r="L158" s="21">
        <f>SUM(L154:L157)</f>
        <v>44.8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160</v>
      </c>
      <c r="F159" s="51" t="s">
        <v>64</v>
      </c>
      <c r="G159" s="51">
        <v>38.700000000000003</v>
      </c>
      <c r="H159" s="51">
        <v>25.24</v>
      </c>
      <c r="I159" s="51">
        <v>12.5</v>
      </c>
      <c r="J159" s="51">
        <v>434.4</v>
      </c>
      <c r="K159" s="52" t="s">
        <v>161</v>
      </c>
      <c r="L159" s="51">
        <v>144.05000000000001</v>
      </c>
    </row>
    <row r="160" spans="1:12" ht="15">
      <c r="A160" s="25"/>
      <c r="B160" s="16"/>
      <c r="C160" s="11"/>
      <c r="D160" s="7" t="s">
        <v>29</v>
      </c>
      <c r="E160" s="50" t="s">
        <v>66</v>
      </c>
      <c r="F160" s="51">
        <v>200</v>
      </c>
      <c r="G160" s="51">
        <v>4.34</v>
      </c>
      <c r="H160" s="51">
        <v>7.1</v>
      </c>
      <c r="I160" s="51">
        <v>29.36</v>
      </c>
      <c r="J160" s="51">
        <v>37.5</v>
      </c>
      <c r="K160" s="52" t="s">
        <v>67</v>
      </c>
      <c r="L160" s="51">
        <v>16.93</v>
      </c>
    </row>
    <row r="161" spans="1:12" ht="25.5">
      <c r="A161" s="25"/>
      <c r="B161" s="16"/>
      <c r="C161" s="11"/>
      <c r="D161" s="7" t="s">
        <v>30</v>
      </c>
      <c r="E161" s="50" t="s">
        <v>74</v>
      </c>
      <c r="F161" s="51">
        <v>200</v>
      </c>
      <c r="G161" s="51">
        <v>0.5</v>
      </c>
      <c r="H161" s="51">
        <v>0</v>
      </c>
      <c r="I161" s="51">
        <v>15.01</v>
      </c>
      <c r="J161" s="51">
        <v>58</v>
      </c>
      <c r="K161" s="52" t="s">
        <v>76</v>
      </c>
      <c r="L161" s="51">
        <v>6.92</v>
      </c>
    </row>
    <row r="162" spans="1:12" ht="15">
      <c r="A162" s="25"/>
      <c r="B162" s="16"/>
      <c r="C162" s="11"/>
      <c r="D162" s="7" t="s">
        <v>22</v>
      </c>
      <c r="E162" s="50" t="s">
        <v>52</v>
      </c>
      <c r="F162" s="51">
        <v>50</v>
      </c>
      <c r="G162" s="51">
        <v>3.85</v>
      </c>
      <c r="H162" s="51">
        <v>1.5</v>
      </c>
      <c r="I162" s="51">
        <v>24.9</v>
      </c>
      <c r="J162" s="51">
        <v>131</v>
      </c>
      <c r="K162" s="52" t="s">
        <v>53</v>
      </c>
      <c r="L162" s="51">
        <v>2.87</v>
      </c>
    </row>
    <row r="163" spans="1:12" ht="15">
      <c r="A163" s="25"/>
      <c r="B163" s="16"/>
      <c r="C163" s="11"/>
      <c r="D163" s="6" t="s">
        <v>22</v>
      </c>
      <c r="E163" s="50" t="s">
        <v>71</v>
      </c>
      <c r="F163" s="51">
        <v>60</v>
      </c>
      <c r="G163" s="51">
        <v>3</v>
      </c>
      <c r="H163" s="51">
        <v>0.72</v>
      </c>
      <c r="I163" s="51">
        <v>20.5</v>
      </c>
      <c r="J163" s="51">
        <v>108.6</v>
      </c>
      <c r="K163" s="52" t="s">
        <v>53</v>
      </c>
      <c r="L163" s="51">
        <v>3.52</v>
      </c>
    </row>
    <row r="164" spans="1:12" ht="15">
      <c r="A164" s="25"/>
      <c r="B164" s="16"/>
      <c r="C164" s="11"/>
      <c r="D164" s="6" t="s">
        <v>26</v>
      </c>
      <c r="E164" s="50" t="s">
        <v>118</v>
      </c>
      <c r="F164" s="51">
        <v>100</v>
      </c>
      <c r="G164" s="51">
        <v>1.59</v>
      </c>
      <c r="H164" s="51">
        <v>5.09</v>
      </c>
      <c r="I164" s="51">
        <v>7.74</v>
      </c>
      <c r="J164" s="51">
        <v>85.5</v>
      </c>
      <c r="K164" s="52" t="s">
        <v>119</v>
      </c>
      <c r="L164" s="51">
        <v>18.78</v>
      </c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610</v>
      </c>
      <c r="G165" s="21">
        <f t="shared" ref="G165" si="80">SUM(G159:G164)</f>
        <v>51.980000000000011</v>
      </c>
      <c r="H165" s="21">
        <f t="shared" ref="H165" si="81">SUM(H159:H164)</f>
        <v>39.649999999999991</v>
      </c>
      <c r="I165" s="21">
        <f t="shared" ref="I165" si="82">SUM(I159:I164)</f>
        <v>110.00999999999999</v>
      </c>
      <c r="J165" s="21">
        <f t="shared" ref="J165" si="83">SUM(J159:J164)</f>
        <v>855</v>
      </c>
      <c r="K165" s="27"/>
      <c r="L165" s="21">
        <f>SUM(L159:L164)</f>
        <v>193.07000000000002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 t="s">
        <v>86</v>
      </c>
      <c r="F166" s="51">
        <v>200</v>
      </c>
      <c r="G166" s="51">
        <v>5.4</v>
      </c>
      <c r="H166" s="51">
        <v>5</v>
      </c>
      <c r="I166" s="51">
        <v>21.6</v>
      </c>
      <c r="J166" s="51">
        <v>158</v>
      </c>
      <c r="K166" s="52" t="s">
        <v>87</v>
      </c>
      <c r="L166" s="51">
        <v>31.11</v>
      </c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200</v>
      </c>
      <c r="G172" s="21">
        <f t="shared" ref="G172" si="84">SUM(G166:G171)</f>
        <v>5.4</v>
      </c>
      <c r="H172" s="21">
        <f t="shared" ref="H172" si="85">SUM(H166:H171)</f>
        <v>5</v>
      </c>
      <c r="I172" s="21">
        <f t="shared" ref="I172" si="86">SUM(I166:I171)</f>
        <v>21.6</v>
      </c>
      <c r="J172" s="21">
        <f t="shared" ref="J172" si="87">SUM(J166:J171)</f>
        <v>158</v>
      </c>
      <c r="K172" s="27"/>
      <c r="L172" s="21">
        <f>SUM(L166:L171)</f>
        <v>31.11</v>
      </c>
    </row>
    <row r="173" spans="1:12" ht="15.75" customHeight="1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1890</v>
      </c>
      <c r="G173" s="34">
        <f t="shared" ref="G173" si="88">G139+G143+G153+G158+G165+G172</f>
        <v>152.93</v>
      </c>
      <c r="H173" s="34">
        <f t="shared" ref="H173" si="89">H139+H143+H153+H158+H165+H172</f>
        <v>137.69</v>
      </c>
      <c r="I173" s="34">
        <f t="shared" ref="I173" si="90">I139+I143+I153+I158+I165+I172</f>
        <v>468.02</v>
      </c>
      <c r="J173" s="34">
        <f t="shared" ref="J173" si="91">J139+J143+J153+J158+J165+J172</f>
        <v>3547.95</v>
      </c>
      <c r="K173" s="35"/>
      <c r="L173" s="34">
        <f>L139+L143+L153+L158+L165+L172</f>
        <v>586.7700000000001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 t="s">
        <v>162</v>
      </c>
      <c r="F174" s="48">
        <v>300</v>
      </c>
      <c r="G174" s="48">
        <v>12.07</v>
      </c>
      <c r="H174" s="48">
        <v>9.6</v>
      </c>
      <c r="I174" s="48">
        <v>31.38</v>
      </c>
      <c r="J174" s="48">
        <v>258.14999999999998</v>
      </c>
      <c r="K174" s="49">
        <v>172.20070000000001</v>
      </c>
      <c r="L174" s="48">
        <v>32.54</v>
      </c>
    </row>
    <row r="175" spans="1:12" ht="15">
      <c r="A175" s="25"/>
      <c r="B175" s="16"/>
      <c r="C175" s="11"/>
      <c r="D175" s="6" t="s">
        <v>55</v>
      </c>
      <c r="E175" s="50" t="s">
        <v>164</v>
      </c>
      <c r="F175" s="51">
        <v>60</v>
      </c>
      <c r="G175" s="51">
        <v>7.26</v>
      </c>
      <c r="H175" s="51">
        <v>9.2200000000000006</v>
      </c>
      <c r="I175" s="51">
        <v>14.9</v>
      </c>
      <c r="J175" s="51">
        <v>171.2</v>
      </c>
      <c r="K175" s="52" t="s">
        <v>165</v>
      </c>
      <c r="L175" s="51">
        <v>20.55</v>
      </c>
    </row>
    <row r="176" spans="1:12" ht="15">
      <c r="A176" s="25"/>
      <c r="B176" s="16"/>
      <c r="C176" s="11"/>
      <c r="D176" s="7" t="s">
        <v>21</v>
      </c>
      <c r="E176" s="50" t="s">
        <v>163</v>
      </c>
      <c r="F176" s="51">
        <v>200</v>
      </c>
      <c r="G176" s="51">
        <v>3.8</v>
      </c>
      <c r="H176" s="51">
        <v>3.8</v>
      </c>
      <c r="I176" s="51">
        <v>25.1</v>
      </c>
      <c r="J176" s="51">
        <v>145.4</v>
      </c>
      <c r="K176" s="52" t="s">
        <v>51</v>
      </c>
      <c r="L176" s="51">
        <v>11.38</v>
      </c>
    </row>
    <row r="177" spans="1:12" ht="1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560</v>
      </c>
      <c r="G181" s="21">
        <f t="shared" ref="G181" si="92">SUM(G174:G180)</f>
        <v>23.13</v>
      </c>
      <c r="H181" s="21">
        <f t="shared" ref="H181" si="93">SUM(H174:H180)</f>
        <v>22.62</v>
      </c>
      <c r="I181" s="21">
        <f t="shared" ref="I181" si="94">SUM(I174:I180)</f>
        <v>71.38</v>
      </c>
      <c r="J181" s="21">
        <f t="shared" ref="J181" si="95">SUM(J174:J180)</f>
        <v>574.75</v>
      </c>
      <c r="K181" s="27"/>
      <c r="L181" s="21">
        <f>SUM(L174:L180)</f>
        <v>64.47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 t="s">
        <v>95</v>
      </c>
      <c r="F182" s="51">
        <v>200</v>
      </c>
      <c r="G182" s="51">
        <v>3</v>
      </c>
      <c r="H182" s="51">
        <v>1</v>
      </c>
      <c r="I182" s="51">
        <v>43</v>
      </c>
      <c r="J182" s="51">
        <v>192</v>
      </c>
      <c r="K182" s="52" t="s">
        <v>58</v>
      </c>
      <c r="L182" s="51">
        <v>32</v>
      </c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200</v>
      </c>
      <c r="G185" s="21">
        <f t="shared" ref="G185" si="96">SUM(G182:G184)</f>
        <v>3</v>
      </c>
      <c r="H185" s="21">
        <f t="shared" ref="H185" si="97">SUM(H182:H184)</f>
        <v>1</v>
      </c>
      <c r="I185" s="21">
        <f t="shared" ref="I185" si="98">SUM(I182:I184)</f>
        <v>43</v>
      </c>
      <c r="J185" s="21">
        <f t="shared" ref="J185" si="99">SUM(J182:J184)</f>
        <v>192</v>
      </c>
      <c r="K185" s="27"/>
      <c r="L185" s="21">
        <f>SUM(L182:L184)</f>
        <v>32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59</v>
      </c>
      <c r="F186" s="51">
        <v>100</v>
      </c>
      <c r="G186" s="51">
        <v>0.8</v>
      </c>
      <c r="H186" s="51">
        <v>0</v>
      </c>
      <c r="I186" s="51">
        <v>1.6</v>
      </c>
      <c r="J186" s="51">
        <v>13</v>
      </c>
      <c r="K186" s="52" t="s">
        <v>60</v>
      </c>
      <c r="L186" s="51">
        <v>20.9</v>
      </c>
    </row>
    <row r="187" spans="1:12" ht="15">
      <c r="A187" s="25"/>
      <c r="B187" s="16"/>
      <c r="C187" s="11"/>
      <c r="D187" s="7" t="s">
        <v>27</v>
      </c>
      <c r="E187" s="50" t="s">
        <v>166</v>
      </c>
      <c r="F187" s="51" t="s">
        <v>167</v>
      </c>
      <c r="G187" s="51">
        <v>2.85</v>
      </c>
      <c r="H187" s="51">
        <v>4.1900000000000004</v>
      </c>
      <c r="I187" s="51">
        <v>20.89</v>
      </c>
      <c r="J187" s="51">
        <v>133.5</v>
      </c>
      <c r="K187" s="52" t="s">
        <v>168</v>
      </c>
      <c r="L187" s="51">
        <v>41.05</v>
      </c>
    </row>
    <row r="188" spans="1:12" ht="15">
      <c r="A188" s="25"/>
      <c r="B188" s="16"/>
      <c r="C188" s="11"/>
      <c r="D188" s="7" t="s">
        <v>28</v>
      </c>
      <c r="E188" s="50" t="s">
        <v>111</v>
      </c>
      <c r="F188" s="51" t="s">
        <v>112</v>
      </c>
      <c r="G188" s="51">
        <v>15.8</v>
      </c>
      <c r="H188" s="51">
        <v>8.1300000000000008</v>
      </c>
      <c r="I188" s="51">
        <v>8.19</v>
      </c>
      <c r="J188" s="51">
        <v>169.72</v>
      </c>
      <c r="K188" s="52" t="s">
        <v>113</v>
      </c>
      <c r="L188" s="51">
        <v>61.47</v>
      </c>
    </row>
    <row r="189" spans="1:12" ht="15">
      <c r="A189" s="25"/>
      <c r="B189" s="16"/>
      <c r="C189" s="11"/>
      <c r="D189" s="7" t="s">
        <v>29</v>
      </c>
      <c r="E189" s="50" t="s">
        <v>169</v>
      </c>
      <c r="F189" s="51">
        <v>200</v>
      </c>
      <c r="G189" s="51">
        <v>3.88</v>
      </c>
      <c r="H189" s="51">
        <v>5.53</v>
      </c>
      <c r="I189" s="51">
        <v>30.13</v>
      </c>
      <c r="J189" s="51">
        <v>182.5</v>
      </c>
      <c r="K189" s="52" t="s">
        <v>170</v>
      </c>
      <c r="L189" s="51">
        <v>16.399999999999999</v>
      </c>
    </row>
    <row r="190" spans="1:12" ht="15">
      <c r="A190" s="25"/>
      <c r="B190" s="16"/>
      <c r="C190" s="11"/>
      <c r="D190" s="7" t="s">
        <v>30</v>
      </c>
      <c r="E190" s="50" t="s">
        <v>171</v>
      </c>
      <c r="F190" s="51" t="s">
        <v>83</v>
      </c>
      <c r="G190" s="51">
        <v>0</v>
      </c>
      <c r="H190" s="51">
        <v>0</v>
      </c>
      <c r="I190" s="51">
        <v>11.3</v>
      </c>
      <c r="J190" s="51">
        <v>45.6</v>
      </c>
      <c r="K190" s="52" t="s">
        <v>84</v>
      </c>
      <c r="L190" s="51">
        <v>2.59</v>
      </c>
    </row>
    <row r="191" spans="1:12" ht="15">
      <c r="A191" s="25"/>
      <c r="B191" s="16"/>
      <c r="C191" s="11"/>
      <c r="D191" s="7" t="s">
        <v>31</v>
      </c>
      <c r="E191" s="50" t="s">
        <v>70</v>
      </c>
      <c r="F191" s="51">
        <v>100</v>
      </c>
      <c r="G191" s="51">
        <v>7.7</v>
      </c>
      <c r="H191" s="51">
        <v>3</v>
      </c>
      <c r="I191" s="51">
        <v>49.8</v>
      </c>
      <c r="J191" s="51">
        <v>262</v>
      </c>
      <c r="K191" s="52" t="s">
        <v>53</v>
      </c>
      <c r="L191" s="51">
        <v>5.75</v>
      </c>
    </row>
    <row r="192" spans="1:12" ht="15">
      <c r="A192" s="25"/>
      <c r="B192" s="16"/>
      <c r="C192" s="11"/>
      <c r="D192" s="7" t="s">
        <v>32</v>
      </c>
      <c r="E192" s="50" t="s">
        <v>71</v>
      </c>
      <c r="F192" s="51">
        <v>60</v>
      </c>
      <c r="G192" s="51">
        <v>3</v>
      </c>
      <c r="H192" s="51">
        <v>0.72</v>
      </c>
      <c r="I192" s="51">
        <v>20.52</v>
      </c>
      <c r="J192" s="51">
        <v>108.6</v>
      </c>
      <c r="K192" s="52" t="s">
        <v>53</v>
      </c>
      <c r="L192" s="51">
        <v>3.52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460</v>
      </c>
      <c r="G195" s="21">
        <f t="shared" ref="G195" si="100">SUM(G186:G194)</f>
        <v>34.03</v>
      </c>
      <c r="H195" s="21">
        <f t="shared" ref="H195" si="101">SUM(H186:H194)</f>
        <v>21.57</v>
      </c>
      <c r="I195" s="21">
        <f t="shared" ref="I195" si="102">SUM(I186:I194)</f>
        <v>142.43</v>
      </c>
      <c r="J195" s="21">
        <f t="shared" ref="J195" si="103">SUM(J186:J194)</f>
        <v>914.92000000000007</v>
      </c>
      <c r="K195" s="27"/>
      <c r="L195" s="21">
        <f>SUM(L186:L194)</f>
        <v>151.68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 t="s">
        <v>172</v>
      </c>
      <c r="F196" s="51">
        <v>100</v>
      </c>
      <c r="G196" s="51">
        <v>7.7</v>
      </c>
      <c r="H196" s="51">
        <v>9.1</v>
      </c>
      <c r="I196" s="51">
        <v>73.900000000000006</v>
      </c>
      <c r="J196" s="51">
        <v>396</v>
      </c>
      <c r="K196" s="52" t="s">
        <v>53</v>
      </c>
      <c r="L196" s="51">
        <v>22.1</v>
      </c>
    </row>
    <row r="197" spans="1:12" ht="15">
      <c r="A197" s="25"/>
      <c r="B197" s="16"/>
      <c r="C197" s="11"/>
      <c r="D197" s="12" t="s">
        <v>30</v>
      </c>
      <c r="E197" s="50" t="s">
        <v>173</v>
      </c>
      <c r="F197" s="51">
        <v>200</v>
      </c>
      <c r="G197" s="51">
        <v>0</v>
      </c>
      <c r="H197" s="51">
        <v>0</v>
      </c>
      <c r="I197" s="51">
        <v>38.9</v>
      </c>
      <c r="J197" s="51">
        <v>151.9</v>
      </c>
      <c r="K197" s="52" t="s">
        <v>174</v>
      </c>
      <c r="L197" s="51">
        <v>9.11</v>
      </c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300</v>
      </c>
      <c r="G200" s="21">
        <f t="shared" ref="G200" si="104">SUM(G196:G199)</f>
        <v>7.7</v>
      </c>
      <c r="H200" s="21">
        <f t="shared" ref="H200" si="105">SUM(H196:H199)</f>
        <v>9.1</v>
      </c>
      <c r="I200" s="21">
        <f t="shared" ref="I200" si="106">SUM(I196:I199)</f>
        <v>112.80000000000001</v>
      </c>
      <c r="J200" s="21">
        <f t="shared" ref="J200" si="107">SUM(J196:J199)</f>
        <v>547.9</v>
      </c>
      <c r="K200" s="27"/>
      <c r="L200" s="21">
        <f>SUM(L196:L199)</f>
        <v>31.21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 t="s">
        <v>175</v>
      </c>
      <c r="F201" s="51" t="s">
        <v>78</v>
      </c>
      <c r="G201" s="51">
        <v>18.600000000000001</v>
      </c>
      <c r="H201" s="51">
        <v>14.1</v>
      </c>
      <c r="I201" s="51">
        <v>19.2</v>
      </c>
      <c r="J201" s="51">
        <v>278.04000000000002</v>
      </c>
      <c r="K201" s="52" t="s">
        <v>132</v>
      </c>
      <c r="L201" s="51">
        <v>81.739999999999995</v>
      </c>
    </row>
    <row r="202" spans="1:12" ht="15">
      <c r="A202" s="25"/>
      <c r="B202" s="16"/>
      <c r="C202" s="11"/>
      <c r="D202" s="7" t="s">
        <v>29</v>
      </c>
      <c r="E202" s="50" t="s">
        <v>176</v>
      </c>
      <c r="F202" s="51">
        <v>200</v>
      </c>
      <c r="G202" s="51">
        <v>12.02</v>
      </c>
      <c r="H202" s="51">
        <v>8.6</v>
      </c>
      <c r="I202" s="51">
        <v>54.32</v>
      </c>
      <c r="J202" s="51">
        <v>342.32</v>
      </c>
      <c r="K202" s="52" t="s">
        <v>102</v>
      </c>
      <c r="L202" s="51">
        <v>15.1</v>
      </c>
    </row>
    <row r="203" spans="1:12" ht="15">
      <c r="A203" s="25"/>
      <c r="B203" s="16"/>
      <c r="C203" s="11"/>
      <c r="D203" s="7" t="s">
        <v>30</v>
      </c>
      <c r="E203" s="50" t="s">
        <v>68</v>
      </c>
      <c r="F203" s="51">
        <v>200</v>
      </c>
      <c r="G203" s="51">
        <v>0.8</v>
      </c>
      <c r="H203" s="51">
        <v>0</v>
      </c>
      <c r="I203" s="51">
        <v>19.899999999999999</v>
      </c>
      <c r="J203" s="51">
        <v>104</v>
      </c>
      <c r="K203" s="52" t="s">
        <v>69</v>
      </c>
      <c r="L203" s="51">
        <v>5</v>
      </c>
    </row>
    <row r="204" spans="1:12" ht="15">
      <c r="A204" s="25"/>
      <c r="B204" s="16"/>
      <c r="C204" s="11"/>
      <c r="D204" s="7" t="s">
        <v>22</v>
      </c>
      <c r="E204" s="50" t="s">
        <v>52</v>
      </c>
      <c r="F204" s="51">
        <v>50</v>
      </c>
      <c r="G204" s="51">
        <v>3.85</v>
      </c>
      <c r="H204" s="51">
        <v>1.5</v>
      </c>
      <c r="I204" s="51">
        <v>24.9</v>
      </c>
      <c r="J204" s="51">
        <v>131</v>
      </c>
      <c r="K204" s="52" t="s">
        <v>53</v>
      </c>
      <c r="L204" s="51">
        <v>2.87</v>
      </c>
    </row>
    <row r="205" spans="1:12" ht="15">
      <c r="A205" s="25"/>
      <c r="B205" s="16"/>
      <c r="C205" s="11"/>
      <c r="D205" s="6" t="s">
        <v>22</v>
      </c>
      <c r="E205" s="50" t="s">
        <v>71</v>
      </c>
      <c r="F205" s="51">
        <v>60</v>
      </c>
      <c r="G205" s="51">
        <v>3</v>
      </c>
      <c r="H205" s="51">
        <v>0.72</v>
      </c>
      <c r="I205" s="51">
        <v>20.52</v>
      </c>
      <c r="J205" s="51">
        <v>108.6</v>
      </c>
      <c r="K205" s="52" t="s">
        <v>53</v>
      </c>
      <c r="L205" s="51">
        <v>3.52</v>
      </c>
    </row>
    <row r="206" spans="1:12" ht="15">
      <c r="A206" s="25"/>
      <c r="B206" s="16"/>
      <c r="C206" s="11"/>
      <c r="D206" s="6" t="s">
        <v>26</v>
      </c>
      <c r="E206" s="50" t="s">
        <v>85</v>
      </c>
      <c r="F206" s="51">
        <v>100</v>
      </c>
      <c r="G206" s="51">
        <v>0.8</v>
      </c>
      <c r="H206" s="51">
        <v>0</v>
      </c>
      <c r="I206" s="51">
        <v>1.6</v>
      </c>
      <c r="J206" s="51">
        <v>13</v>
      </c>
      <c r="K206" s="52" t="s">
        <v>60</v>
      </c>
      <c r="L206" s="51">
        <v>26.73</v>
      </c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610</v>
      </c>
      <c r="G207" s="21">
        <f t="shared" ref="G207" si="108">SUM(G201:G206)</f>
        <v>39.07</v>
      </c>
      <c r="H207" s="21">
        <f t="shared" ref="H207" si="109">SUM(H201:H206)</f>
        <v>24.919999999999998</v>
      </c>
      <c r="I207" s="21">
        <f t="shared" ref="I207" si="110">SUM(I201:I206)</f>
        <v>140.44</v>
      </c>
      <c r="J207" s="21">
        <f t="shared" ref="J207" si="111">SUM(J201:J206)</f>
        <v>976.96</v>
      </c>
      <c r="K207" s="27"/>
      <c r="L207" s="21">
        <f>SUM(L201:L206)</f>
        <v>134.95999999999998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 t="s">
        <v>120</v>
      </c>
      <c r="F208" s="51">
        <v>180</v>
      </c>
      <c r="G208" s="51">
        <v>6.13</v>
      </c>
      <c r="H208" s="51">
        <v>4.5</v>
      </c>
      <c r="I208" s="51">
        <v>9.9</v>
      </c>
      <c r="J208" s="51">
        <v>104.58</v>
      </c>
      <c r="K208" s="52" t="s">
        <v>87</v>
      </c>
      <c r="L208" s="51">
        <v>59</v>
      </c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180</v>
      </c>
      <c r="G214" s="21">
        <f t="shared" ref="G214" si="112">SUM(G208:G213)</f>
        <v>6.13</v>
      </c>
      <c r="H214" s="21">
        <f t="shared" ref="H214" si="113">SUM(H208:H213)</f>
        <v>4.5</v>
      </c>
      <c r="I214" s="21">
        <f t="shared" ref="I214" si="114">SUM(I208:I213)</f>
        <v>9.9</v>
      </c>
      <c r="J214" s="21">
        <f t="shared" ref="J214" si="115">SUM(J208:J213)</f>
        <v>104.58</v>
      </c>
      <c r="K214" s="27"/>
      <c r="L214" s="21">
        <f>SUM(L208:L213)</f>
        <v>59</v>
      </c>
    </row>
    <row r="215" spans="1:12" ht="15.75" customHeight="1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2310</v>
      </c>
      <c r="G215" s="34">
        <f t="shared" ref="G215" si="116">G181+G185+G195+G200+G207+G214</f>
        <v>113.06</v>
      </c>
      <c r="H215" s="34">
        <f t="shared" ref="H215" si="117">H181+H185+H195+H200+H207+H214</f>
        <v>83.71</v>
      </c>
      <c r="I215" s="34">
        <f t="shared" ref="I215" si="118">I181+I185+I195+I200+I207+I214</f>
        <v>519.95000000000005</v>
      </c>
      <c r="J215" s="34">
        <f t="shared" ref="J215" si="119">J181+J185+J195+J200+J207+J214</f>
        <v>3311.11</v>
      </c>
      <c r="K215" s="35"/>
      <c r="L215" s="34">
        <f>L181+L185+L195+L200+L207+L214</f>
        <v>473.32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7" t="s">
        <v>177</v>
      </c>
      <c r="F216" s="48">
        <v>250</v>
      </c>
      <c r="G216" s="48">
        <v>10.85</v>
      </c>
      <c r="H216" s="48">
        <v>16.72</v>
      </c>
      <c r="I216" s="48">
        <v>48.26</v>
      </c>
      <c r="J216" s="48">
        <v>387.9</v>
      </c>
      <c r="K216" s="49" t="s">
        <v>178</v>
      </c>
      <c r="L216" s="48">
        <v>22.23</v>
      </c>
    </row>
    <row r="217" spans="1:12" ht="15">
      <c r="A217" s="25"/>
      <c r="B217" s="16"/>
      <c r="C217" s="11"/>
      <c r="D217" s="6" t="s">
        <v>55</v>
      </c>
      <c r="E217" s="50" t="s">
        <v>54</v>
      </c>
      <c r="F217" s="51">
        <v>50</v>
      </c>
      <c r="G217" s="51">
        <v>5.8</v>
      </c>
      <c r="H217" s="51">
        <v>9.36</v>
      </c>
      <c r="I217" s="51">
        <v>18.8</v>
      </c>
      <c r="J217" s="51">
        <v>167</v>
      </c>
      <c r="K217" s="52" t="s">
        <v>56</v>
      </c>
      <c r="L217" s="51">
        <v>16.84</v>
      </c>
    </row>
    <row r="218" spans="1:12" ht="15">
      <c r="A218" s="25"/>
      <c r="B218" s="16"/>
      <c r="C218" s="11"/>
      <c r="D218" s="7" t="s">
        <v>21</v>
      </c>
      <c r="E218" s="50" t="s">
        <v>124</v>
      </c>
      <c r="F218" s="51">
        <v>200</v>
      </c>
      <c r="G218" s="51">
        <v>3.2</v>
      </c>
      <c r="H218" s="51">
        <v>3.4</v>
      </c>
      <c r="I218" s="51">
        <v>28.2</v>
      </c>
      <c r="J218" s="51">
        <v>156</v>
      </c>
      <c r="K218" s="52" t="s">
        <v>125</v>
      </c>
      <c r="L218" s="51">
        <v>12.14</v>
      </c>
    </row>
    <row r="219" spans="1:12" ht="1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500</v>
      </c>
      <c r="G223" s="21">
        <f t="shared" ref="G223" si="120">SUM(G216:G222)</f>
        <v>19.849999999999998</v>
      </c>
      <c r="H223" s="21">
        <f t="shared" ref="H223" si="121">SUM(H216:H222)</f>
        <v>29.479999999999997</v>
      </c>
      <c r="I223" s="21">
        <f t="shared" ref="I223" si="122">SUM(I216:I222)</f>
        <v>95.26</v>
      </c>
      <c r="J223" s="21">
        <f t="shared" ref="J223" si="123">SUM(J216:J222)</f>
        <v>710.9</v>
      </c>
      <c r="K223" s="27"/>
      <c r="L223" s="21">
        <f>SUM(L216:L222)</f>
        <v>51.21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 t="s">
        <v>95</v>
      </c>
      <c r="F224" s="51">
        <v>200</v>
      </c>
      <c r="G224" s="51">
        <v>3</v>
      </c>
      <c r="H224" s="51">
        <v>1</v>
      </c>
      <c r="I224" s="51">
        <v>42</v>
      </c>
      <c r="J224" s="51">
        <v>192</v>
      </c>
      <c r="K224" s="52" t="s">
        <v>58</v>
      </c>
      <c r="L224" s="51">
        <v>32</v>
      </c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200</v>
      </c>
      <c r="G227" s="21">
        <f t="shared" ref="G227" si="124">SUM(G224:G226)</f>
        <v>3</v>
      </c>
      <c r="H227" s="21">
        <f t="shared" ref="H227" si="125">SUM(H224:H226)</f>
        <v>1</v>
      </c>
      <c r="I227" s="21">
        <f t="shared" ref="I227" si="126">SUM(I224:I226)</f>
        <v>42</v>
      </c>
      <c r="J227" s="21">
        <f t="shared" ref="J227" si="127">SUM(J224:J226)</f>
        <v>192</v>
      </c>
      <c r="K227" s="27"/>
      <c r="L227" s="21">
        <f>SUM(L224:L226)</f>
        <v>32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179</v>
      </c>
      <c r="F228" s="51">
        <v>100</v>
      </c>
      <c r="G228" s="51">
        <v>2.2000000000000002</v>
      </c>
      <c r="H228" s="51">
        <v>0.4</v>
      </c>
      <c r="I228" s="51">
        <v>11.2</v>
      </c>
      <c r="J228" s="51">
        <v>58</v>
      </c>
      <c r="K228" s="52" t="s">
        <v>92</v>
      </c>
      <c r="L228" s="51">
        <v>25.63</v>
      </c>
    </row>
    <row r="229" spans="1:12" ht="15">
      <c r="A229" s="25"/>
      <c r="B229" s="16"/>
      <c r="C229" s="11"/>
      <c r="D229" s="7" t="s">
        <v>27</v>
      </c>
      <c r="E229" s="50" t="s">
        <v>151</v>
      </c>
      <c r="F229" s="51" t="s">
        <v>97</v>
      </c>
      <c r="G229" s="51">
        <v>1.75</v>
      </c>
      <c r="H229" s="51">
        <v>4.9000000000000004</v>
      </c>
      <c r="I229" s="51">
        <v>8.48</v>
      </c>
      <c r="J229" s="51">
        <v>84.75</v>
      </c>
      <c r="K229" s="52" t="s">
        <v>152</v>
      </c>
      <c r="L229" s="51">
        <v>6.97</v>
      </c>
    </row>
    <row r="230" spans="1:12" ht="15">
      <c r="A230" s="25"/>
      <c r="B230" s="16"/>
      <c r="C230" s="11"/>
      <c r="D230" s="7" t="s">
        <v>28</v>
      </c>
      <c r="E230" s="50" t="s">
        <v>180</v>
      </c>
      <c r="F230" s="51" t="s">
        <v>64</v>
      </c>
      <c r="G230" s="51">
        <v>17.96</v>
      </c>
      <c r="H230" s="51">
        <v>27.17</v>
      </c>
      <c r="I230" s="51">
        <v>3.28</v>
      </c>
      <c r="J230" s="51">
        <v>330.3</v>
      </c>
      <c r="K230" s="52" t="s">
        <v>181</v>
      </c>
      <c r="L230" s="51">
        <v>66.17</v>
      </c>
    </row>
    <row r="231" spans="1:12" ht="15">
      <c r="A231" s="25"/>
      <c r="B231" s="16"/>
      <c r="C231" s="11"/>
      <c r="D231" s="7" t="s">
        <v>29</v>
      </c>
      <c r="E231" s="50" t="s">
        <v>169</v>
      </c>
      <c r="F231" s="51">
        <v>200</v>
      </c>
      <c r="G231" s="51">
        <v>4</v>
      </c>
      <c r="H231" s="51">
        <v>8.2100000000000009</v>
      </c>
      <c r="I231" s="51">
        <v>32</v>
      </c>
      <c r="J231" s="51">
        <v>218.5</v>
      </c>
      <c r="K231" s="52" t="s">
        <v>170</v>
      </c>
      <c r="L231" s="51">
        <v>16.399999999999999</v>
      </c>
    </row>
    <row r="232" spans="1:12" ht="15">
      <c r="A232" s="25"/>
      <c r="B232" s="16"/>
      <c r="C232" s="11"/>
      <c r="D232" s="7" t="s">
        <v>30</v>
      </c>
      <c r="E232" s="50" t="s">
        <v>68</v>
      </c>
      <c r="F232" s="51">
        <v>200</v>
      </c>
      <c r="G232" s="51">
        <v>0.8</v>
      </c>
      <c r="H232" s="51">
        <v>0</v>
      </c>
      <c r="I232" s="51">
        <v>19.98</v>
      </c>
      <c r="J232" s="51">
        <v>104</v>
      </c>
      <c r="K232" s="52" t="s">
        <v>69</v>
      </c>
      <c r="L232" s="51">
        <v>5</v>
      </c>
    </row>
    <row r="233" spans="1:12" ht="15">
      <c r="A233" s="25"/>
      <c r="B233" s="16"/>
      <c r="C233" s="11"/>
      <c r="D233" s="7" t="s">
        <v>31</v>
      </c>
      <c r="E233" s="50" t="s">
        <v>70</v>
      </c>
      <c r="F233" s="51">
        <v>100</v>
      </c>
      <c r="G233" s="51">
        <v>7.7</v>
      </c>
      <c r="H233" s="51">
        <v>3</v>
      </c>
      <c r="I233" s="51">
        <v>49.8</v>
      </c>
      <c r="J233" s="51">
        <v>262</v>
      </c>
      <c r="K233" s="52" t="s">
        <v>53</v>
      </c>
      <c r="L233" s="51">
        <v>5.75</v>
      </c>
    </row>
    <row r="234" spans="1:12" ht="15">
      <c r="A234" s="25"/>
      <c r="B234" s="16"/>
      <c r="C234" s="11"/>
      <c r="D234" s="7" t="s">
        <v>32</v>
      </c>
      <c r="E234" s="50" t="s">
        <v>71</v>
      </c>
      <c r="F234" s="51">
        <v>60</v>
      </c>
      <c r="G234" s="51">
        <v>3</v>
      </c>
      <c r="H234" s="51">
        <v>0.72</v>
      </c>
      <c r="I234" s="51">
        <v>20.5</v>
      </c>
      <c r="J234" s="51">
        <v>108.6</v>
      </c>
      <c r="K234" s="52" t="s">
        <v>53</v>
      </c>
      <c r="L234" s="51">
        <v>3.52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660</v>
      </c>
      <c r="G237" s="21">
        <f t="shared" ref="G237" si="128">SUM(G228:G236)</f>
        <v>37.410000000000004</v>
      </c>
      <c r="H237" s="21">
        <f t="shared" ref="H237" si="129">SUM(H228:H236)</f>
        <v>44.4</v>
      </c>
      <c r="I237" s="21">
        <f t="shared" ref="I237" si="130">SUM(I228:I236)</f>
        <v>145.24</v>
      </c>
      <c r="J237" s="21">
        <f t="shared" ref="J237" si="131">SUM(J228:J236)</f>
        <v>1166.1499999999999</v>
      </c>
      <c r="K237" s="27"/>
      <c r="L237" s="21">
        <f>SUM(L228:L236)</f>
        <v>129.44000000000003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 t="s">
        <v>108</v>
      </c>
      <c r="F238" s="51">
        <v>150</v>
      </c>
      <c r="G238" s="51">
        <v>11.7</v>
      </c>
      <c r="H238" s="51">
        <v>19.2</v>
      </c>
      <c r="I238" s="51">
        <v>92.5</v>
      </c>
      <c r="J238" s="51">
        <v>589.5</v>
      </c>
      <c r="K238" s="52" t="s">
        <v>109</v>
      </c>
      <c r="L238" s="51">
        <v>26.26</v>
      </c>
    </row>
    <row r="239" spans="1:12" ht="25.5">
      <c r="A239" s="25"/>
      <c r="B239" s="16"/>
      <c r="C239" s="11"/>
      <c r="D239" s="12" t="s">
        <v>30</v>
      </c>
      <c r="E239" s="50" t="s">
        <v>182</v>
      </c>
      <c r="F239" s="51">
        <v>200</v>
      </c>
      <c r="G239" s="51">
        <v>5.6</v>
      </c>
      <c r="H239" s="51">
        <v>6.4</v>
      </c>
      <c r="I239" s="51">
        <v>9.4</v>
      </c>
      <c r="J239" s="51">
        <v>116</v>
      </c>
      <c r="K239" s="52" t="s">
        <v>53</v>
      </c>
      <c r="L239" s="51">
        <v>31</v>
      </c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350</v>
      </c>
      <c r="G242" s="21">
        <f t="shared" ref="G242" si="132">SUM(G238:G241)</f>
        <v>17.299999999999997</v>
      </c>
      <c r="H242" s="21">
        <f t="shared" ref="H242" si="133">SUM(H238:H241)</f>
        <v>25.6</v>
      </c>
      <c r="I242" s="21">
        <f t="shared" ref="I242" si="134">SUM(I238:I241)</f>
        <v>101.9</v>
      </c>
      <c r="J242" s="21">
        <f t="shared" ref="J242" si="135">SUM(J238:J241)</f>
        <v>705.5</v>
      </c>
      <c r="K242" s="27"/>
      <c r="L242" s="21">
        <f>SUM(L238:L241)</f>
        <v>57.260000000000005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 t="s">
        <v>183</v>
      </c>
      <c r="F243" s="51" t="s">
        <v>154</v>
      </c>
      <c r="G243" s="51">
        <v>16.600000000000001</v>
      </c>
      <c r="H243" s="51">
        <v>17.02</v>
      </c>
      <c r="I243" s="51">
        <v>0</v>
      </c>
      <c r="J243" s="51">
        <v>221</v>
      </c>
      <c r="K243" s="52" t="s">
        <v>184</v>
      </c>
      <c r="L243" s="51">
        <v>49.55</v>
      </c>
    </row>
    <row r="244" spans="1:12" ht="15">
      <c r="A244" s="25"/>
      <c r="B244" s="16"/>
      <c r="C244" s="11"/>
      <c r="D244" s="7" t="s">
        <v>29</v>
      </c>
      <c r="E244" s="50" t="s">
        <v>85</v>
      </c>
      <c r="F244" s="51">
        <v>100</v>
      </c>
      <c r="G244" s="51">
        <v>1.1000000000000001</v>
      </c>
      <c r="H244" s="51">
        <v>0</v>
      </c>
      <c r="I244" s="51">
        <v>0</v>
      </c>
      <c r="J244" s="51">
        <v>13</v>
      </c>
      <c r="K244" s="52" t="s">
        <v>60</v>
      </c>
      <c r="L244" s="51">
        <v>24.3</v>
      </c>
    </row>
    <row r="245" spans="1:12" ht="15">
      <c r="A245" s="25"/>
      <c r="B245" s="16"/>
      <c r="C245" s="11"/>
      <c r="D245" s="7" t="s">
        <v>30</v>
      </c>
      <c r="E245" s="50" t="s">
        <v>137</v>
      </c>
      <c r="F245" s="51">
        <v>200</v>
      </c>
      <c r="G245" s="51">
        <v>0.7</v>
      </c>
      <c r="H245" s="51">
        <v>0.3</v>
      </c>
      <c r="I245" s="51">
        <v>20.7</v>
      </c>
      <c r="J245" s="51">
        <v>136</v>
      </c>
      <c r="K245" s="52" t="s">
        <v>139</v>
      </c>
      <c r="L245" s="51">
        <v>9.18</v>
      </c>
    </row>
    <row r="246" spans="1:12" ht="15">
      <c r="A246" s="25"/>
      <c r="B246" s="16"/>
      <c r="C246" s="11"/>
      <c r="D246" s="7" t="s">
        <v>22</v>
      </c>
      <c r="E246" s="50" t="s">
        <v>52</v>
      </c>
      <c r="F246" s="51">
        <v>50</v>
      </c>
      <c r="G246" s="51">
        <v>3.85</v>
      </c>
      <c r="H246" s="51">
        <v>1.5</v>
      </c>
      <c r="I246" s="51">
        <v>24.9</v>
      </c>
      <c r="J246" s="51">
        <v>131</v>
      </c>
      <c r="K246" s="52" t="s">
        <v>53</v>
      </c>
      <c r="L246" s="51">
        <v>2.87</v>
      </c>
    </row>
    <row r="247" spans="1:12" ht="15">
      <c r="A247" s="25"/>
      <c r="B247" s="16"/>
      <c r="C247" s="11"/>
      <c r="D247" s="6" t="s">
        <v>22</v>
      </c>
      <c r="E247" s="50" t="s">
        <v>71</v>
      </c>
      <c r="F247" s="51">
        <v>60</v>
      </c>
      <c r="G247" s="51">
        <v>3</v>
      </c>
      <c r="H247" s="51">
        <v>0.72</v>
      </c>
      <c r="I247" s="51">
        <v>20.52</v>
      </c>
      <c r="J247" s="51">
        <v>108.6</v>
      </c>
      <c r="K247" s="52" t="s">
        <v>53</v>
      </c>
      <c r="L247" s="51">
        <v>3.52</v>
      </c>
    </row>
    <row r="248" spans="1:12" ht="15">
      <c r="A248" s="25"/>
      <c r="B248" s="16"/>
      <c r="C248" s="11"/>
      <c r="D248" s="6" t="s">
        <v>26</v>
      </c>
      <c r="E248" s="50" t="s">
        <v>59</v>
      </c>
      <c r="F248" s="51">
        <v>100</v>
      </c>
      <c r="G248" s="51">
        <v>0</v>
      </c>
      <c r="H248" s="51">
        <v>0.8</v>
      </c>
      <c r="I248" s="51">
        <v>0</v>
      </c>
      <c r="J248" s="51">
        <v>1.6</v>
      </c>
      <c r="K248" s="52" t="s">
        <v>60</v>
      </c>
      <c r="L248" s="51">
        <v>20.9</v>
      </c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510</v>
      </c>
      <c r="G249" s="21">
        <f t="shared" ref="G249" si="136">SUM(G243:G248)</f>
        <v>25.250000000000004</v>
      </c>
      <c r="H249" s="21">
        <f t="shared" ref="H249" si="137">SUM(H243:H248)</f>
        <v>20.34</v>
      </c>
      <c r="I249" s="21">
        <f t="shared" ref="I249" si="138">SUM(I243:I248)</f>
        <v>66.11999999999999</v>
      </c>
      <c r="J249" s="21">
        <f t="shared" ref="J249" si="139">SUM(J243:J248)</f>
        <v>611.20000000000005</v>
      </c>
      <c r="K249" s="27"/>
      <c r="L249" s="21">
        <f>SUM(L243:L248)</f>
        <v>110.32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 t="s">
        <v>146</v>
      </c>
      <c r="F250" s="51">
        <v>200</v>
      </c>
      <c r="G250" s="51">
        <v>1.8</v>
      </c>
      <c r="H250" s="51">
        <v>5</v>
      </c>
      <c r="I250" s="51">
        <v>8.4</v>
      </c>
      <c r="J250" s="51">
        <v>101.3</v>
      </c>
      <c r="K250" s="52" t="s">
        <v>87</v>
      </c>
      <c r="L250" s="51">
        <v>18.329999999999998</v>
      </c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200</v>
      </c>
      <c r="G256" s="21">
        <f t="shared" ref="G256" si="140">SUM(G250:G255)</f>
        <v>1.8</v>
      </c>
      <c r="H256" s="21">
        <f t="shared" ref="H256" si="141">SUM(H250:H255)</f>
        <v>5</v>
      </c>
      <c r="I256" s="21">
        <f t="shared" ref="I256" si="142">SUM(I250:I255)</f>
        <v>8.4</v>
      </c>
      <c r="J256" s="21">
        <f t="shared" ref="J256" si="143">SUM(J250:J255)</f>
        <v>101.3</v>
      </c>
      <c r="K256" s="27"/>
      <c r="L256" s="21">
        <f>SUM(L250:L255)</f>
        <v>18.329999999999998</v>
      </c>
    </row>
    <row r="257" spans="1:12" ht="15.75" customHeight="1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2420</v>
      </c>
      <c r="G257" s="34">
        <f t="shared" ref="G257" si="144">G223+G227+G237+G242+G249+G256</f>
        <v>104.61</v>
      </c>
      <c r="H257" s="34">
        <f t="shared" ref="H257" si="145">H223+H227+H237+H242+H249+H256</f>
        <v>125.82</v>
      </c>
      <c r="I257" s="34">
        <f t="shared" ref="I257" si="146">I223+I227+I237+I242+I249+I256</f>
        <v>458.91999999999996</v>
      </c>
      <c r="J257" s="34">
        <f t="shared" ref="J257" si="147">J223+J227+J237+J242+J249+J256</f>
        <v>3487.05</v>
      </c>
      <c r="K257" s="35"/>
      <c r="L257" s="34">
        <f>L223+L227+L237+L242+L249+L256</f>
        <v>398.56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7" t="s">
        <v>185</v>
      </c>
      <c r="F258" s="48" t="s">
        <v>186</v>
      </c>
      <c r="G258" s="48">
        <v>22.07</v>
      </c>
      <c r="H258" s="48">
        <v>38.4</v>
      </c>
      <c r="I258" s="48">
        <v>3</v>
      </c>
      <c r="J258" s="48">
        <v>448.01</v>
      </c>
      <c r="K258" s="49" t="s">
        <v>192</v>
      </c>
      <c r="L258" s="48">
        <v>62.51</v>
      </c>
    </row>
    <row r="259" spans="1:12" ht="15">
      <c r="A259" s="25"/>
      <c r="B259" s="16"/>
      <c r="C259" s="11"/>
      <c r="D259" s="6" t="s">
        <v>26</v>
      </c>
      <c r="E259" s="50" t="s">
        <v>187</v>
      </c>
      <c r="F259" s="51">
        <v>100</v>
      </c>
      <c r="G259" s="51">
        <v>1.7</v>
      </c>
      <c r="H259" s="51">
        <v>5.36</v>
      </c>
      <c r="I259" s="51">
        <v>8.17</v>
      </c>
      <c r="J259" s="51">
        <v>88.5</v>
      </c>
      <c r="K259" s="52" t="s">
        <v>193</v>
      </c>
      <c r="L259" s="51">
        <v>13.04</v>
      </c>
    </row>
    <row r="260" spans="1:12" ht="15">
      <c r="A260" s="25"/>
      <c r="B260" s="16"/>
      <c r="C260" s="11"/>
      <c r="D260" s="7" t="s">
        <v>21</v>
      </c>
      <c r="E260" s="50" t="s">
        <v>82</v>
      </c>
      <c r="F260" s="51" t="s">
        <v>83</v>
      </c>
      <c r="G260" s="51">
        <v>0</v>
      </c>
      <c r="H260" s="51">
        <v>0</v>
      </c>
      <c r="I260" s="51">
        <v>15.8</v>
      </c>
      <c r="J260" s="51">
        <v>62.8</v>
      </c>
      <c r="K260" s="52" t="s">
        <v>84</v>
      </c>
      <c r="L260" s="51">
        <v>3.4</v>
      </c>
    </row>
    <row r="261" spans="1:12" ht="15">
      <c r="A261" s="25"/>
      <c r="B261" s="16"/>
      <c r="C261" s="11"/>
      <c r="D261" s="7" t="s">
        <v>22</v>
      </c>
      <c r="E261" s="50" t="s">
        <v>52</v>
      </c>
      <c r="F261" s="51">
        <v>50</v>
      </c>
      <c r="G261" s="51">
        <v>3.85</v>
      </c>
      <c r="H261" s="51">
        <v>1.5</v>
      </c>
      <c r="I261" s="51">
        <v>24.9</v>
      </c>
      <c r="J261" s="51">
        <v>78.599999999999994</v>
      </c>
      <c r="K261" s="52" t="s">
        <v>53</v>
      </c>
      <c r="L261" s="51">
        <v>2.87</v>
      </c>
    </row>
    <row r="262" spans="1:12" ht="1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 t="s">
        <v>55</v>
      </c>
      <c r="E263" s="50" t="s">
        <v>123</v>
      </c>
      <c r="F263" s="51">
        <v>20</v>
      </c>
      <c r="G263" s="51">
        <v>0</v>
      </c>
      <c r="H263" s="51">
        <v>7.8</v>
      </c>
      <c r="I263" s="51">
        <v>0.1</v>
      </c>
      <c r="J263" s="51">
        <v>70.900000000000006</v>
      </c>
      <c r="K263" s="52" t="s">
        <v>94</v>
      </c>
      <c r="L263" s="51">
        <v>16.399999999999999</v>
      </c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170</v>
      </c>
      <c r="G265" s="21">
        <f t="shared" ref="G265" si="148">SUM(G258:G264)</f>
        <v>27.62</v>
      </c>
      <c r="H265" s="21">
        <f t="shared" ref="H265" si="149">SUM(H258:H264)</f>
        <v>53.059999999999995</v>
      </c>
      <c r="I265" s="21">
        <f t="shared" ref="I265" si="150">SUM(I258:I264)</f>
        <v>51.97</v>
      </c>
      <c r="J265" s="21">
        <f t="shared" ref="J265" si="151">SUM(J258:J264)</f>
        <v>748.81</v>
      </c>
      <c r="K265" s="27"/>
      <c r="L265" s="21">
        <f>SUM(L258:L264)</f>
        <v>98.22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 t="s">
        <v>128</v>
      </c>
      <c r="F266" s="51">
        <v>200</v>
      </c>
      <c r="G266" s="51">
        <v>1.8</v>
      </c>
      <c r="H266" s="51">
        <v>0</v>
      </c>
      <c r="I266" s="51">
        <v>16.2</v>
      </c>
      <c r="J266" s="51">
        <v>86</v>
      </c>
      <c r="K266" s="52" t="s">
        <v>58</v>
      </c>
      <c r="L266" s="51">
        <v>32.799999999999997</v>
      </c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200</v>
      </c>
      <c r="G269" s="21">
        <f t="shared" ref="G269" si="152">SUM(G266:G268)</f>
        <v>1.8</v>
      </c>
      <c r="H269" s="21">
        <f t="shared" ref="H269" si="153">SUM(H266:H268)</f>
        <v>0</v>
      </c>
      <c r="I269" s="21">
        <f t="shared" ref="I269" si="154">SUM(I266:I268)</f>
        <v>16.2</v>
      </c>
      <c r="J269" s="21">
        <f t="shared" ref="J269" si="155">SUM(J266:J268)</f>
        <v>86</v>
      </c>
      <c r="K269" s="27"/>
      <c r="L269" s="21">
        <f>SUM(L266:L268)</f>
        <v>32.799999999999997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27</v>
      </c>
      <c r="E271" s="50" t="s">
        <v>61</v>
      </c>
      <c r="F271" s="51">
        <v>250</v>
      </c>
      <c r="G271" s="51">
        <v>4.3899999999999997</v>
      </c>
      <c r="H271" s="51">
        <v>5.64</v>
      </c>
      <c r="I271" s="51">
        <v>20.61</v>
      </c>
      <c r="J271" s="51">
        <v>66.900000000000006</v>
      </c>
      <c r="K271" s="52" t="s">
        <v>194</v>
      </c>
      <c r="L271" s="51">
        <v>5.58</v>
      </c>
    </row>
    <row r="272" spans="1:12" ht="15">
      <c r="A272" s="25"/>
      <c r="B272" s="16"/>
      <c r="C272" s="11"/>
      <c r="D272" s="7" t="s">
        <v>28</v>
      </c>
      <c r="E272" s="50" t="s">
        <v>160</v>
      </c>
      <c r="F272" s="51" t="s">
        <v>64</v>
      </c>
      <c r="G272" s="51">
        <v>16.02</v>
      </c>
      <c r="H272" s="51">
        <v>23.1</v>
      </c>
      <c r="I272" s="51">
        <v>12.5</v>
      </c>
      <c r="J272" s="51">
        <v>434</v>
      </c>
      <c r="K272" s="52" t="s">
        <v>161</v>
      </c>
      <c r="L272" s="51">
        <v>108.96</v>
      </c>
    </row>
    <row r="273" spans="1:12" ht="15">
      <c r="A273" s="25"/>
      <c r="B273" s="16"/>
      <c r="C273" s="11"/>
      <c r="D273" s="7" t="s">
        <v>29</v>
      </c>
      <c r="E273" s="50" t="s">
        <v>188</v>
      </c>
      <c r="F273" s="51">
        <v>200</v>
      </c>
      <c r="G273" s="51">
        <v>4.54</v>
      </c>
      <c r="H273" s="51">
        <v>15.2</v>
      </c>
      <c r="I273" s="51">
        <v>24.36</v>
      </c>
      <c r="J273" s="51">
        <v>254.58</v>
      </c>
      <c r="K273" s="52" t="s">
        <v>195</v>
      </c>
      <c r="L273" s="51">
        <v>18.82</v>
      </c>
    </row>
    <row r="274" spans="1:12" ht="15">
      <c r="A274" s="25"/>
      <c r="B274" s="16"/>
      <c r="C274" s="11"/>
      <c r="D274" s="7" t="s">
        <v>30</v>
      </c>
      <c r="E274" s="50" t="s">
        <v>144</v>
      </c>
      <c r="F274" s="51">
        <v>200</v>
      </c>
      <c r="G274" s="51">
        <v>2</v>
      </c>
      <c r="H274" s="51">
        <v>0.2</v>
      </c>
      <c r="I274" s="51">
        <v>5.8</v>
      </c>
      <c r="J274" s="51">
        <v>36</v>
      </c>
      <c r="K274" s="52" t="s">
        <v>145</v>
      </c>
      <c r="L274" s="51">
        <v>12.8</v>
      </c>
    </row>
    <row r="275" spans="1:12" ht="15">
      <c r="A275" s="25"/>
      <c r="B275" s="16"/>
      <c r="C275" s="11"/>
      <c r="D275" s="7" t="s">
        <v>31</v>
      </c>
      <c r="E275" s="50" t="s">
        <v>189</v>
      </c>
      <c r="F275" s="51">
        <v>100</v>
      </c>
      <c r="G275" s="51">
        <v>7.7</v>
      </c>
      <c r="H275" s="51">
        <v>3</v>
      </c>
      <c r="I275" s="51">
        <v>49.8</v>
      </c>
      <c r="J275" s="51">
        <v>262</v>
      </c>
      <c r="K275" s="52" t="s">
        <v>53</v>
      </c>
      <c r="L275" s="51">
        <v>5.75</v>
      </c>
    </row>
    <row r="276" spans="1:12" ht="15">
      <c r="A276" s="25"/>
      <c r="B276" s="16"/>
      <c r="C276" s="11"/>
      <c r="D276" s="7" t="s">
        <v>32</v>
      </c>
      <c r="E276" s="50" t="s">
        <v>71</v>
      </c>
      <c r="F276" s="51">
        <v>60</v>
      </c>
      <c r="G276" s="51">
        <v>3</v>
      </c>
      <c r="H276" s="51">
        <v>0.72</v>
      </c>
      <c r="I276" s="51">
        <v>20.52</v>
      </c>
      <c r="J276" s="51">
        <v>108.6</v>
      </c>
      <c r="K276" s="52" t="s">
        <v>53</v>
      </c>
      <c r="L276" s="51">
        <v>3.52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810</v>
      </c>
      <c r="G279" s="21">
        <f t="shared" ref="G279" si="156">SUM(G270:G278)</f>
        <v>37.65</v>
      </c>
      <c r="H279" s="21">
        <f t="shared" ref="H279" si="157">SUM(H270:H278)</f>
        <v>47.86</v>
      </c>
      <c r="I279" s="21">
        <f t="shared" ref="I279" si="158">SUM(I270:I278)</f>
        <v>133.59</v>
      </c>
      <c r="J279" s="21">
        <f t="shared" ref="J279" si="159">SUM(J270:J278)</f>
        <v>1162.08</v>
      </c>
      <c r="K279" s="27"/>
      <c r="L279" s="21">
        <f>SUM(L271:L278)</f>
        <v>155.43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 t="s">
        <v>190</v>
      </c>
      <c r="F280" s="51">
        <v>150</v>
      </c>
      <c r="G280" s="51">
        <v>0.82</v>
      </c>
      <c r="H280" s="51">
        <v>0.9</v>
      </c>
      <c r="I280" s="51">
        <v>2.82</v>
      </c>
      <c r="J280" s="51">
        <v>22.56</v>
      </c>
      <c r="K280" s="52" t="s">
        <v>196</v>
      </c>
      <c r="L280" s="51">
        <v>59.38</v>
      </c>
    </row>
    <row r="281" spans="1:12" ht="25.5">
      <c r="A281" s="25"/>
      <c r="B281" s="16"/>
      <c r="C281" s="11"/>
      <c r="D281" s="12" t="s">
        <v>30</v>
      </c>
      <c r="E281" s="50" t="s">
        <v>74</v>
      </c>
      <c r="F281" s="51">
        <v>200</v>
      </c>
      <c r="G281" s="51">
        <v>0.5</v>
      </c>
      <c r="H281" s="51">
        <v>0</v>
      </c>
      <c r="I281" s="51">
        <v>30.96</v>
      </c>
      <c r="J281" s="51">
        <v>124</v>
      </c>
      <c r="K281" s="52" t="s">
        <v>76</v>
      </c>
      <c r="L281" s="51">
        <v>6.93</v>
      </c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350</v>
      </c>
      <c r="G284" s="21">
        <f t="shared" ref="G284" si="160">SUM(G280:G283)</f>
        <v>1.3199999999999998</v>
      </c>
      <c r="H284" s="21">
        <f t="shared" ref="H284" si="161">SUM(H280:H283)</f>
        <v>0.9</v>
      </c>
      <c r="I284" s="21">
        <f t="shared" ref="I284" si="162">SUM(I280:I283)</f>
        <v>33.78</v>
      </c>
      <c r="J284" s="21">
        <f t="shared" ref="J284" si="163">SUM(J280:J283)</f>
        <v>146.56</v>
      </c>
      <c r="K284" s="27"/>
      <c r="L284" s="21">
        <f>SUM(L280:L283)</f>
        <v>66.31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 t="s">
        <v>191</v>
      </c>
      <c r="F285" s="51" t="s">
        <v>64</v>
      </c>
      <c r="G285" s="51">
        <v>14.35</v>
      </c>
      <c r="H285" s="51">
        <v>19.739999999999998</v>
      </c>
      <c r="I285" s="51">
        <v>16.63</v>
      </c>
      <c r="J285" s="51">
        <v>303.10000000000002</v>
      </c>
      <c r="K285" s="52" t="s">
        <v>197</v>
      </c>
      <c r="L285" s="51">
        <v>92.72</v>
      </c>
    </row>
    <row r="286" spans="1:12" ht="15">
      <c r="A286" s="25"/>
      <c r="B286" s="16"/>
      <c r="C286" s="11"/>
      <c r="D286" s="7" t="s">
        <v>29</v>
      </c>
      <c r="E286" s="50" t="s">
        <v>176</v>
      </c>
      <c r="F286" s="51">
        <v>200</v>
      </c>
      <c r="G286" s="51">
        <v>12.4</v>
      </c>
      <c r="H286" s="51">
        <v>8.1999999999999993</v>
      </c>
      <c r="I286" s="51">
        <v>62</v>
      </c>
      <c r="J286" s="51">
        <v>396.3</v>
      </c>
      <c r="K286" s="52" t="s">
        <v>102</v>
      </c>
      <c r="L286" s="51">
        <v>15.1</v>
      </c>
    </row>
    <row r="287" spans="1:12" ht="15">
      <c r="A287" s="25"/>
      <c r="B287" s="16"/>
      <c r="C287" s="11"/>
      <c r="D287" s="7" t="s">
        <v>30</v>
      </c>
      <c r="E287" s="50" t="s">
        <v>68</v>
      </c>
      <c r="F287" s="51">
        <v>200</v>
      </c>
      <c r="G287" s="51">
        <v>0.8</v>
      </c>
      <c r="H287" s="51">
        <v>0</v>
      </c>
      <c r="I287" s="51">
        <v>19.98</v>
      </c>
      <c r="J287" s="51">
        <v>104</v>
      </c>
      <c r="K287" s="52" t="s">
        <v>69</v>
      </c>
      <c r="L287" s="51">
        <v>5</v>
      </c>
    </row>
    <row r="288" spans="1:12" ht="15">
      <c r="A288" s="25"/>
      <c r="B288" s="16"/>
      <c r="C288" s="11"/>
      <c r="D288" s="7" t="s">
        <v>22</v>
      </c>
      <c r="E288" s="50" t="s">
        <v>52</v>
      </c>
      <c r="F288" s="51">
        <v>50</v>
      </c>
      <c r="G288" s="51">
        <v>3.85</v>
      </c>
      <c r="H288" s="51">
        <v>1.5</v>
      </c>
      <c r="I288" s="51">
        <v>24.9</v>
      </c>
      <c r="J288" s="51">
        <v>131</v>
      </c>
      <c r="K288" s="52" t="s">
        <v>53</v>
      </c>
      <c r="L288" s="51">
        <v>2.87</v>
      </c>
    </row>
    <row r="289" spans="1:12" ht="15">
      <c r="A289" s="25"/>
      <c r="B289" s="16"/>
      <c r="C289" s="11"/>
      <c r="D289" s="6" t="s">
        <v>22</v>
      </c>
      <c r="E289" s="50" t="s">
        <v>71</v>
      </c>
      <c r="F289" s="51">
        <v>60</v>
      </c>
      <c r="G289" s="51">
        <v>3</v>
      </c>
      <c r="H289" s="51">
        <v>0.72</v>
      </c>
      <c r="I289" s="51">
        <v>20.52</v>
      </c>
      <c r="J289" s="51">
        <v>108.6</v>
      </c>
      <c r="K289" s="52" t="s">
        <v>53</v>
      </c>
      <c r="L289" s="51">
        <v>3.52</v>
      </c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510</v>
      </c>
      <c r="G291" s="21">
        <f t="shared" ref="G291" si="164">SUM(G285:G290)</f>
        <v>34.400000000000006</v>
      </c>
      <c r="H291" s="21">
        <f t="shared" ref="H291" si="165">SUM(H285:H290)</f>
        <v>30.159999999999997</v>
      </c>
      <c r="I291" s="21">
        <f t="shared" ref="I291" si="166">SUM(I285:I290)</f>
        <v>144.03</v>
      </c>
      <c r="J291" s="21">
        <f t="shared" ref="J291" si="167">SUM(J285:J290)</f>
        <v>1043</v>
      </c>
      <c r="K291" s="27"/>
      <c r="L291" s="21">
        <f>SUM(L285:L290)</f>
        <v>119.21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 t="s">
        <v>120</v>
      </c>
      <c r="F292" s="51">
        <v>180</v>
      </c>
      <c r="G292" s="51">
        <v>6.12</v>
      </c>
      <c r="H292" s="51">
        <v>4.5</v>
      </c>
      <c r="I292" s="51">
        <v>9.9</v>
      </c>
      <c r="J292" s="51">
        <v>104.58</v>
      </c>
      <c r="K292" s="52" t="s">
        <v>87</v>
      </c>
      <c r="L292" s="51">
        <v>59</v>
      </c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180</v>
      </c>
      <c r="G298" s="21">
        <f t="shared" ref="G298" si="168">SUM(G292:G297)</f>
        <v>6.12</v>
      </c>
      <c r="H298" s="21">
        <f t="shared" ref="H298" si="169">SUM(H292:H297)</f>
        <v>4.5</v>
      </c>
      <c r="I298" s="21">
        <f t="shared" ref="I298" si="170">SUM(I292:I297)</f>
        <v>9.9</v>
      </c>
      <c r="J298" s="21">
        <f t="shared" ref="J298" si="171">SUM(J292:J297)</f>
        <v>104.58</v>
      </c>
      <c r="K298" s="27"/>
      <c r="L298" s="21">
        <f>SUM(L292:L297)</f>
        <v>59</v>
      </c>
    </row>
    <row r="299" spans="1:12" ht="15.75" customHeight="1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2220</v>
      </c>
      <c r="G299" s="34">
        <f t="shared" ref="G299" si="172">G265+G269+G279+G284+G291+G298</f>
        <v>108.91</v>
      </c>
      <c r="H299" s="34">
        <f t="shared" ref="H299" si="173">H265+H269+H279+H284+H291+H298</f>
        <v>136.47999999999999</v>
      </c>
      <c r="I299" s="34">
        <f t="shared" ref="I299" si="174">I265+I269+I279+I284+I291+I298</f>
        <v>389.46999999999997</v>
      </c>
      <c r="J299" s="34">
        <f t="shared" ref="J299" si="175">J265+J269+J279+J284+J291+J298</f>
        <v>3291.0299999999997</v>
      </c>
      <c r="K299" s="35"/>
      <c r="L299" s="34">
        <f>L265+L269+L279+L284+L291+L298</f>
        <v>530.97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47" t="s">
        <v>48</v>
      </c>
      <c r="F300" s="48">
        <v>250</v>
      </c>
      <c r="G300" s="48">
        <v>3.75</v>
      </c>
      <c r="H300" s="48">
        <v>4.63</v>
      </c>
      <c r="I300" s="48">
        <v>31.4</v>
      </c>
      <c r="J300" s="48">
        <v>182.13</v>
      </c>
      <c r="K300" s="49" t="s">
        <v>49</v>
      </c>
      <c r="L300" s="48">
        <v>17.260000000000002</v>
      </c>
    </row>
    <row r="301" spans="1:12" ht="15">
      <c r="A301" s="25"/>
      <c r="B301" s="16"/>
      <c r="C301" s="11"/>
      <c r="D301" s="6" t="s">
        <v>55</v>
      </c>
      <c r="E301" s="50" t="s">
        <v>198</v>
      </c>
      <c r="F301" s="51">
        <v>55</v>
      </c>
      <c r="G301" s="51">
        <v>5.4</v>
      </c>
      <c r="H301" s="51">
        <v>1.88</v>
      </c>
      <c r="I301" s="51">
        <v>55.45</v>
      </c>
      <c r="J301" s="51">
        <v>117.95</v>
      </c>
      <c r="K301" s="52" t="s">
        <v>203</v>
      </c>
      <c r="L301" s="51">
        <v>9.06</v>
      </c>
    </row>
    <row r="302" spans="1:12" ht="15">
      <c r="A302" s="25"/>
      <c r="B302" s="16"/>
      <c r="C302" s="11"/>
      <c r="D302" s="7" t="s">
        <v>21</v>
      </c>
      <c r="E302" s="50" t="s">
        <v>50</v>
      </c>
      <c r="F302" s="51">
        <v>200</v>
      </c>
      <c r="G302" s="51">
        <v>3.8</v>
      </c>
      <c r="H302" s="51">
        <v>3.8</v>
      </c>
      <c r="I302" s="51">
        <v>25.1</v>
      </c>
      <c r="J302" s="51">
        <v>145.4</v>
      </c>
      <c r="K302" s="52" t="s">
        <v>51</v>
      </c>
      <c r="L302" s="51">
        <v>11.58</v>
      </c>
    </row>
    <row r="303" spans="1:12" ht="15">
      <c r="A303" s="25"/>
      <c r="B303" s="16"/>
      <c r="C303" s="11"/>
      <c r="D303" s="7" t="s">
        <v>22</v>
      </c>
      <c r="E303" s="50" t="s">
        <v>52</v>
      </c>
      <c r="F303" s="51">
        <v>30</v>
      </c>
      <c r="G303" s="51">
        <v>2.31</v>
      </c>
      <c r="H303" s="51">
        <v>0.9</v>
      </c>
      <c r="I303" s="51">
        <v>14.34</v>
      </c>
      <c r="J303" s="51">
        <v>78.599999999999994</v>
      </c>
      <c r="K303" s="52" t="s">
        <v>53</v>
      </c>
      <c r="L303" s="51">
        <v>1.72</v>
      </c>
    </row>
    <row r="304" spans="1:12" ht="1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535</v>
      </c>
      <c r="G307" s="21">
        <f t="shared" ref="G307" si="176">SUM(G300:G306)</f>
        <v>15.26</v>
      </c>
      <c r="H307" s="21">
        <f t="shared" ref="H307" si="177">SUM(H300:H306)</f>
        <v>11.209999999999999</v>
      </c>
      <c r="I307" s="21">
        <f t="shared" ref="I307" si="178">SUM(I300:I306)</f>
        <v>126.28999999999999</v>
      </c>
      <c r="J307" s="21">
        <f t="shared" ref="J307" si="179">SUM(J300:J306)</f>
        <v>524.08000000000004</v>
      </c>
      <c r="K307" s="27"/>
      <c r="L307" s="21">
        <f>SUM(L300:L306)</f>
        <v>39.619999999999997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 t="s">
        <v>150</v>
      </c>
      <c r="F308" s="51">
        <v>200</v>
      </c>
      <c r="G308" s="51">
        <v>0.8</v>
      </c>
      <c r="H308" s="51">
        <v>0.8</v>
      </c>
      <c r="I308" s="51">
        <v>19.600000000000001</v>
      </c>
      <c r="J308" s="51">
        <v>94</v>
      </c>
      <c r="K308" s="52" t="s">
        <v>58</v>
      </c>
      <c r="L308" s="51">
        <v>17.18</v>
      </c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200</v>
      </c>
      <c r="G311" s="21">
        <f t="shared" ref="G311" si="180">SUM(G308:G310)</f>
        <v>0.8</v>
      </c>
      <c r="H311" s="21">
        <f t="shared" ref="H311" si="181">SUM(H308:H310)</f>
        <v>0.8</v>
      </c>
      <c r="I311" s="21">
        <f t="shared" ref="I311" si="182">SUM(I308:I310)</f>
        <v>19.600000000000001</v>
      </c>
      <c r="J311" s="21">
        <f t="shared" ref="J311" si="183">SUM(J308:J310)</f>
        <v>94</v>
      </c>
      <c r="K311" s="27"/>
      <c r="L311" s="21">
        <f>SUM(L308:L310)</f>
        <v>17.18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179</v>
      </c>
      <c r="F312" s="51">
        <v>100</v>
      </c>
      <c r="G312" s="51">
        <v>2.29</v>
      </c>
      <c r="H312" s="51">
        <v>0.4</v>
      </c>
      <c r="I312" s="51">
        <v>11.2</v>
      </c>
      <c r="J312" s="51">
        <v>58</v>
      </c>
      <c r="K312" s="52" t="s">
        <v>92</v>
      </c>
      <c r="L312" s="51">
        <v>25.63</v>
      </c>
    </row>
    <row r="313" spans="1:12" ht="15">
      <c r="A313" s="25"/>
      <c r="B313" s="16"/>
      <c r="C313" s="11"/>
      <c r="D313" s="7" t="s">
        <v>27</v>
      </c>
      <c r="E313" s="50" t="s">
        <v>199</v>
      </c>
      <c r="F313" s="51" t="s">
        <v>97</v>
      </c>
      <c r="G313" s="51">
        <v>3.08</v>
      </c>
      <c r="H313" s="51">
        <v>6.1</v>
      </c>
      <c r="I313" s="51">
        <v>17.29</v>
      </c>
      <c r="J313" s="51">
        <v>138.55000000000001</v>
      </c>
      <c r="K313" s="52" t="s">
        <v>204</v>
      </c>
      <c r="L313" s="51">
        <v>10.15</v>
      </c>
    </row>
    <row r="314" spans="1:12" ht="15">
      <c r="A314" s="25"/>
      <c r="B314" s="16"/>
      <c r="C314" s="11"/>
      <c r="D314" s="7" t="s">
        <v>28</v>
      </c>
      <c r="E314" s="50" t="s">
        <v>111</v>
      </c>
      <c r="F314" s="51" t="s">
        <v>112</v>
      </c>
      <c r="G314" s="51">
        <v>13.5</v>
      </c>
      <c r="H314" s="51">
        <v>16.239999999999998</v>
      </c>
      <c r="I314" s="51">
        <v>11.6</v>
      </c>
      <c r="J314" s="51">
        <v>248.46</v>
      </c>
      <c r="K314" s="52" t="s">
        <v>113</v>
      </c>
      <c r="L314" s="51">
        <v>61.47</v>
      </c>
    </row>
    <row r="315" spans="1:12" ht="15">
      <c r="A315" s="25"/>
      <c r="B315" s="16"/>
      <c r="C315" s="11"/>
      <c r="D315" s="7" t="s">
        <v>29</v>
      </c>
      <c r="E315" s="50" t="s">
        <v>66</v>
      </c>
      <c r="F315" s="51">
        <v>200</v>
      </c>
      <c r="G315" s="51">
        <v>4.13</v>
      </c>
      <c r="H315" s="51">
        <v>0.4</v>
      </c>
      <c r="I315" s="51">
        <v>37.25</v>
      </c>
      <c r="J315" s="51">
        <v>183</v>
      </c>
      <c r="K315" s="52" t="s">
        <v>67</v>
      </c>
      <c r="L315" s="51">
        <v>16.93</v>
      </c>
    </row>
    <row r="316" spans="1:12" ht="15">
      <c r="A316" s="25"/>
      <c r="B316" s="16"/>
      <c r="C316" s="11"/>
      <c r="D316" s="7" t="s">
        <v>30</v>
      </c>
      <c r="E316" s="50" t="s">
        <v>137</v>
      </c>
      <c r="F316" s="51">
        <v>200</v>
      </c>
      <c r="G316" s="51">
        <v>0.7</v>
      </c>
      <c r="H316" s="51">
        <v>0.3</v>
      </c>
      <c r="I316" s="51">
        <v>20.7</v>
      </c>
      <c r="J316" s="51">
        <v>87.8</v>
      </c>
      <c r="K316" s="52" t="s">
        <v>139</v>
      </c>
      <c r="L316" s="51">
        <v>9.18</v>
      </c>
    </row>
    <row r="317" spans="1:12" ht="15">
      <c r="A317" s="25"/>
      <c r="B317" s="16"/>
      <c r="C317" s="11"/>
      <c r="D317" s="7" t="s">
        <v>31</v>
      </c>
      <c r="E317" s="50" t="s">
        <v>70</v>
      </c>
      <c r="F317" s="51">
        <v>100</v>
      </c>
      <c r="G317" s="51">
        <v>7.7</v>
      </c>
      <c r="H317" s="51">
        <v>3</v>
      </c>
      <c r="I317" s="51">
        <v>49.8</v>
      </c>
      <c r="J317" s="51">
        <v>262</v>
      </c>
      <c r="K317" s="52" t="s">
        <v>53</v>
      </c>
      <c r="L317" s="51">
        <v>5.75</v>
      </c>
    </row>
    <row r="318" spans="1:12" ht="15">
      <c r="A318" s="25"/>
      <c r="B318" s="16"/>
      <c r="C318" s="11"/>
      <c r="D318" s="7" t="s">
        <v>32</v>
      </c>
      <c r="E318" s="50" t="s">
        <v>71</v>
      </c>
      <c r="F318" s="51">
        <v>60</v>
      </c>
      <c r="G318" s="51">
        <v>3</v>
      </c>
      <c r="H318" s="51">
        <v>0.72</v>
      </c>
      <c r="I318" s="51">
        <v>20.52</v>
      </c>
      <c r="J318" s="51">
        <v>108.6</v>
      </c>
      <c r="K318" s="52" t="s">
        <v>53</v>
      </c>
      <c r="L318" s="51">
        <v>3.52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660</v>
      </c>
      <c r="G321" s="21">
        <f t="shared" ref="G321" si="184">SUM(G312:G320)</f>
        <v>34.4</v>
      </c>
      <c r="H321" s="21">
        <f t="shared" ref="H321" si="185">SUM(H312:H320)</f>
        <v>27.159999999999997</v>
      </c>
      <c r="I321" s="21">
        <f t="shared" ref="I321" si="186">SUM(I312:I320)</f>
        <v>168.36</v>
      </c>
      <c r="J321" s="21">
        <f t="shared" ref="J321" si="187">SUM(J312:J320)</f>
        <v>1086.4099999999999</v>
      </c>
      <c r="K321" s="27"/>
      <c r="L321" s="21">
        <f>SUM(L312:L320)</f>
        <v>132.63000000000002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 t="s">
        <v>156</v>
      </c>
      <c r="F322" s="51">
        <v>150</v>
      </c>
      <c r="G322" s="51">
        <v>10.6</v>
      </c>
      <c r="H322" s="51">
        <v>19.7</v>
      </c>
      <c r="I322" s="51">
        <v>83.6</v>
      </c>
      <c r="J322" s="51">
        <v>555</v>
      </c>
      <c r="K322" s="52" t="s">
        <v>157</v>
      </c>
      <c r="L322" s="51">
        <v>28.13</v>
      </c>
    </row>
    <row r="323" spans="1:12" ht="15">
      <c r="A323" s="25"/>
      <c r="B323" s="16"/>
      <c r="C323" s="11"/>
      <c r="D323" s="12" t="s">
        <v>30</v>
      </c>
      <c r="E323" s="50" t="s">
        <v>68</v>
      </c>
      <c r="F323" s="51">
        <v>200</v>
      </c>
      <c r="G323" s="51">
        <v>0.8</v>
      </c>
      <c r="H323" s="51">
        <v>0</v>
      </c>
      <c r="I323" s="51">
        <v>19.98</v>
      </c>
      <c r="J323" s="51">
        <v>104</v>
      </c>
      <c r="K323" s="52" t="s">
        <v>69</v>
      </c>
      <c r="L323" s="51">
        <v>5</v>
      </c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350</v>
      </c>
      <c r="G326" s="21">
        <f t="shared" ref="G326" si="188">SUM(G322:G325)</f>
        <v>11.4</v>
      </c>
      <c r="H326" s="21">
        <f t="shared" ref="H326" si="189">SUM(H322:H325)</f>
        <v>19.7</v>
      </c>
      <c r="I326" s="21">
        <f t="shared" ref="I326" si="190">SUM(I322:I325)</f>
        <v>103.58</v>
      </c>
      <c r="J326" s="21">
        <f t="shared" ref="J326" si="191">SUM(J322:J325)</f>
        <v>659</v>
      </c>
      <c r="K326" s="27"/>
      <c r="L326" s="21">
        <f>SUM(L322:L325)</f>
        <v>33.129999999999995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 t="s">
        <v>200</v>
      </c>
      <c r="F327" s="51" t="s">
        <v>64</v>
      </c>
      <c r="G327" s="51">
        <v>18.239999999999998</v>
      </c>
      <c r="H327" s="51">
        <v>21.16</v>
      </c>
      <c r="I327" s="51">
        <v>3.18</v>
      </c>
      <c r="J327" s="51">
        <v>277.08</v>
      </c>
      <c r="K327" s="52" t="s">
        <v>205</v>
      </c>
      <c r="L327" s="51">
        <v>136.84</v>
      </c>
    </row>
    <row r="328" spans="1:12" ht="15">
      <c r="A328" s="25"/>
      <c r="B328" s="16"/>
      <c r="C328" s="11"/>
      <c r="D328" s="7" t="s">
        <v>29</v>
      </c>
      <c r="E328" s="50" t="s">
        <v>201</v>
      </c>
      <c r="F328" s="51">
        <v>100</v>
      </c>
      <c r="G328" s="51">
        <v>6.04</v>
      </c>
      <c r="H328" s="51">
        <v>5.25</v>
      </c>
      <c r="I328" s="51">
        <v>26.3</v>
      </c>
      <c r="J328" s="51">
        <v>170.125</v>
      </c>
      <c r="K328" s="52" t="s">
        <v>102</v>
      </c>
      <c r="L328" s="51">
        <v>7.59</v>
      </c>
    </row>
    <row r="329" spans="1:12" ht="15">
      <c r="A329" s="25"/>
      <c r="B329" s="16"/>
      <c r="C329" s="11"/>
      <c r="D329" s="7" t="s">
        <v>30</v>
      </c>
      <c r="E329" s="50" t="s">
        <v>144</v>
      </c>
      <c r="F329" s="51">
        <v>200</v>
      </c>
      <c r="G329" s="51">
        <v>0</v>
      </c>
      <c r="H329" s="51">
        <v>0</v>
      </c>
      <c r="I329" s="51">
        <v>21.4</v>
      </c>
      <c r="J329" s="51">
        <v>86</v>
      </c>
      <c r="K329" s="52" t="s">
        <v>145</v>
      </c>
      <c r="L329" s="51">
        <v>19.600000000000001</v>
      </c>
    </row>
    <row r="330" spans="1:12" ht="15">
      <c r="A330" s="25"/>
      <c r="B330" s="16"/>
      <c r="C330" s="11"/>
      <c r="D330" s="7" t="s">
        <v>22</v>
      </c>
      <c r="E330" s="50" t="s">
        <v>52</v>
      </c>
      <c r="F330" s="51">
        <v>50</v>
      </c>
      <c r="G330" s="51">
        <v>3.85</v>
      </c>
      <c r="H330" s="51">
        <v>1.5</v>
      </c>
      <c r="I330" s="51">
        <v>24.9</v>
      </c>
      <c r="J330" s="51">
        <v>131</v>
      </c>
      <c r="K330" s="52" t="s">
        <v>53</v>
      </c>
      <c r="L330" s="51">
        <v>2.87</v>
      </c>
    </row>
    <row r="331" spans="1:12" ht="15">
      <c r="A331" s="25"/>
      <c r="B331" s="16"/>
      <c r="C331" s="11"/>
      <c r="D331" s="6" t="s">
        <v>22</v>
      </c>
      <c r="E331" s="50" t="s">
        <v>71</v>
      </c>
      <c r="F331" s="51">
        <v>60</v>
      </c>
      <c r="G331" s="51">
        <v>3</v>
      </c>
      <c r="H331" s="51">
        <v>0.72</v>
      </c>
      <c r="I331" s="51">
        <v>20.52</v>
      </c>
      <c r="J331" s="51">
        <v>108.6</v>
      </c>
      <c r="K331" s="52" t="s">
        <v>53</v>
      </c>
      <c r="L331" s="51">
        <v>3.52</v>
      </c>
    </row>
    <row r="332" spans="1:12" ht="15">
      <c r="A332" s="25"/>
      <c r="B332" s="16"/>
      <c r="C332" s="11"/>
      <c r="D332" s="6" t="s">
        <v>29</v>
      </c>
      <c r="E332" s="50" t="s">
        <v>202</v>
      </c>
      <c r="F332" s="51">
        <v>100</v>
      </c>
      <c r="G332" s="51">
        <v>2.38</v>
      </c>
      <c r="H332" s="51">
        <v>3.74</v>
      </c>
      <c r="I332" s="51">
        <v>10.32</v>
      </c>
      <c r="J332" s="51">
        <v>88.25</v>
      </c>
      <c r="K332" s="52" t="s">
        <v>206</v>
      </c>
      <c r="L332" s="51">
        <v>7.59</v>
      </c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510</v>
      </c>
      <c r="G333" s="21">
        <f t="shared" ref="G333" si="192">SUM(G327:G332)</f>
        <v>33.51</v>
      </c>
      <c r="H333" s="21">
        <f t="shared" ref="H333" si="193">SUM(H327:H332)</f>
        <v>32.369999999999997</v>
      </c>
      <c r="I333" s="21">
        <f t="shared" ref="I333" si="194">SUM(I327:I332)</f>
        <v>106.62</v>
      </c>
      <c r="J333" s="21">
        <f t="shared" ref="J333" si="195">SUM(J327:J332)</f>
        <v>861.05499999999995</v>
      </c>
      <c r="K333" s="27"/>
      <c r="L333" s="21">
        <f>SUM(L327:L332)</f>
        <v>178.01000000000002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 t="s">
        <v>86</v>
      </c>
      <c r="F334" s="51">
        <v>200</v>
      </c>
      <c r="G334" s="51">
        <v>5.4</v>
      </c>
      <c r="H334" s="51">
        <v>5</v>
      </c>
      <c r="I334" s="51">
        <v>21.6</v>
      </c>
      <c r="J334" s="51">
        <v>158</v>
      </c>
      <c r="K334" s="52" t="s">
        <v>87</v>
      </c>
      <c r="L334" s="51">
        <v>32.51</v>
      </c>
    </row>
    <row r="335" spans="1:12" ht="1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200</v>
      </c>
      <c r="G340" s="21">
        <f t="shared" ref="G340" si="196">SUM(G334:G339)</f>
        <v>5.4</v>
      </c>
      <c r="H340" s="21">
        <f t="shared" ref="H340" si="197">SUM(H334:H339)</f>
        <v>5</v>
      </c>
      <c r="I340" s="21">
        <f t="shared" ref="I340" si="198">SUM(I334:I339)</f>
        <v>21.6</v>
      </c>
      <c r="J340" s="21">
        <f t="shared" ref="J340" si="199">SUM(J334:J339)</f>
        <v>158</v>
      </c>
      <c r="K340" s="27"/>
      <c r="L340" s="21">
        <f>SUM(L334:L339)</f>
        <v>32.51</v>
      </c>
    </row>
    <row r="341" spans="1:12" ht="15.75" customHeight="1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2455</v>
      </c>
      <c r="G341" s="34">
        <f t="shared" ref="G341" si="200">G307+G311+G321+G326+G333+G340</f>
        <v>100.77</v>
      </c>
      <c r="H341" s="34">
        <f t="shared" ref="H341" si="201">H307+H311+H321+H326+H333+H340</f>
        <v>96.239999999999981</v>
      </c>
      <c r="I341" s="34">
        <f t="shared" ref="I341" si="202">I307+I311+I321+I326+I333+I340</f>
        <v>546.05000000000007</v>
      </c>
      <c r="J341" s="34">
        <f t="shared" ref="J341" si="203">J307+J311+J321+J326+J333+J340</f>
        <v>3382.5449999999996</v>
      </c>
      <c r="K341" s="35"/>
      <c r="L341" s="34">
        <f>L307+L311+L321+L326+L333+L340</f>
        <v>433.08000000000004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7" t="s">
        <v>207</v>
      </c>
      <c r="F342" s="48" t="s">
        <v>208</v>
      </c>
      <c r="G342" s="48">
        <v>18.34</v>
      </c>
      <c r="H342" s="48">
        <v>6.74</v>
      </c>
      <c r="I342" s="48">
        <v>128.19999999999999</v>
      </c>
      <c r="J342" s="48">
        <v>316</v>
      </c>
      <c r="K342" s="49" t="s">
        <v>102</v>
      </c>
      <c r="L342" s="48">
        <v>25.29</v>
      </c>
    </row>
    <row r="343" spans="1:12" ht="15">
      <c r="A343" s="15"/>
      <c r="B343" s="16"/>
      <c r="C343" s="11"/>
      <c r="D343" s="6" t="s">
        <v>55</v>
      </c>
      <c r="E343" s="50" t="s">
        <v>123</v>
      </c>
      <c r="F343" s="51">
        <v>20</v>
      </c>
      <c r="G343" s="51">
        <v>0</v>
      </c>
      <c r="H343" s="51">
        <v>14.4</v>
      </c>
      <c r="I343" s="51">
        <v>0.26</v>
      </c>
      <c r="J343" s="51">
        <v>132.30000000000001</v>
      </c>
      <c r="K343" s="52" t="s">
        <v>94</v>
      </c>
      <c r="L343" s="51">
        <v>16.399999999999999</v>
      </c>
    </row>
    <row r="344" spans="1:12" ht="15">
      <c r="A344" s="15"/>
      <c r="B344" s="16"/>
      <c r="C344" s="11"/>
      <c r="D344" s="7" t="s">
        <v>21</v>
      </c>
      <c r="E344" s="50" t="s">
        <v>82</v>
      </c>
      <c r="F344" s="51" t="s">
        <v>83</v>
      </c>
      <c r="G344" s="51">
        <v>0</v>
      </c>
      <c r="H344" s="51">
        <v>0</v>
      </c>
      <c r="I344" s="51">
        <v>11.3</v>
      </c>
      <c r="J344" s="51">
        <v>45.6</v>
      </c>
      <c r="K344" s="52" t="s">
        <v>84</v>
      </c>
      <c r="L344" s="51">
        <v>2.59</v>
      </c>
    </row>
    <row r="345" spans="1:12" ht="15">
      <c r="A345" s="15"/>
      <c r="B345" s="16"/>
      <c r="C345" s="11"/>
      <c r="D345" s="7" t="s">
        <v>22</v>
      </c>
      <c r="E345" s="50" t="s">
        <v>52</v>
      </c>
      <c r="F345" s="51">
        <v>40</v>
      </c>
      <c r="G345" s="51">
        <v>4.0999999999999996</v>
      </c>
      <c r="H345" s="51">
        <v>1.6</v>
      </c>
      <c r="I345" s="51">
        <v>26.56</v>
      </c>
      <c r="J345" s="51">
        <v>139.72999999999999</v>
      </c>
      <c r="K345" s="52" t="s">
        <v>53</v>
      </c>
      <c r="L345" s="51">
        <v>2.2999999999999998</v>
      </c>
    </row>
    <row r="346" spans="1:12" ht="1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 t="s">
        <v>55</v>
      </c>
      <c r="E347" s="50" t="s">
        <v>209</v>
      </c>
      <c r="F347" s="51">
        <v>30</v>
      </c>
      <c r="G347" s="51">
        <v>6.9</v>
      </c>
      <c r="H347" s="51">
        <v>8.6999999999999993</v>
      </c>
      <c r="I347" s="51">
        <v>0</v>
      </c>
      <c r="J347" s="51">
        <v>108</v>
      </c>
      <c r="K347" s="52" t="s">
        <v>94</v>
      </c>
      <c r="L347" s="51">
        <v>19.2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90</v>
      </c>
      <c r="G349" s="21">
        <f t="shared" ref="G349" si="204">SUM(G342:G348)</f>
        <v>29.339999999999996</v>
      </c>
      <c r="H349" s="21">
        <f t="shared" ref="H349" si="205">SUM(H342:H348)</f>
        <v>31.44</v>
      </c>
      <c r="I349" s="21">
        <f t="shared" ref="I349" si="206">SUM(I342:I348)</f>
        <v>166.32</v>
      </c>
      <c r="J349" s="21">
        <f t="shared" ref="J349" si="207">SUM(J342:J348)</f>
        <v>741.63</v>
      </c>
      <c r="K349" s="27"/>
      <c r="L349" s="21">
        <f>SUM(L342:L348)</f>
        <v>65.78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 t="s">
        <v>95</v>
      </c>
      <c r="F350" s="51">
        <v>200</v>
      </c>
      <c r="G350" s="51">
        <v>3</v>
      </c>
      <c r="H350" s="51">
        <v>1</v>
      </c>
      <c r="I350" s="51">
        <v>42</v>
      </c>
      <c r="J350" s="51">
        <v>192</v>
      </c>
      <c r="K350" s="52" t="s">
        <v>58</v>
      </c>
      <c r="L350" s="51">
        <v>32</v>
      </c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200</v>
      </c>
      <c r="G353" s="21">
        <f t="shared" ref="G353" si="208">SUM(G350:G352)</f>
        <v>3</v>
      </c>
      <c r="H353" s="21">
        <f t="shared" ref="H353" si="209">SUM(H350:H352)</f>
        <v>1</v>
      </c>
      <c r="I353" s="21">
        <f t="shared" ref="I353" si="210">SUM(I350:I352)</f>
        <v>42</v>
      </c>
      <c r="J353" s="21">
        <f t="shared" ref="J353" si="211">SUM(J350:J352)</f>
        <v>192</v>
      </c>
      <c r="K353" s="27"/>
      <c r="L353" s="21">
        <f>SUM(L350:L352)</f>
        <v>32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59</v>
      </c>
      <c r="F354" s="51">
        <v>100</v>
      </c>
      <c r="G354" s="51">
        <v>0</v>
      </c>
      <c r="H354" s="51">
        <v>0.8</v>
      </c>
      <c r="I354" s="51">
        <v>0</v>
      </c>
      <c r="J354" s="51">
        <v>1.6</v>
      </c>
      <c r="K354" s="52" t="s">
        <v>60</v>
      </c>
      <c r="L354" s="51">
        <v>20.9</v>
      </c>
    </row>
    <row r="355" spans="1:12" ht="15">
      <c r="A355" s="15"/>
      <c r="B355" s="16"/>
      <c r="C355" s="11"/>
      <c r="D355" s="7" t="s">
        <v>27</v>
      </c>
      <c r="E355" s="50" t="s">
        <v>210</v>
      </c>
      <c r="F355" s="51">
        <v>250</v>
      </c>
      <c r="G355" s="51">
        <v>4.1900000000000004</v>
      </c>
      <c r="H355" s="51">
        <v>5.73</v>
      </c>
      <c r="I355" s="51">
        <v>12.73</v>
      </c>
      <c r="J355" s="51">
        <v>371.65</v>
      </c>
      <c r="K355" s="52" t="s">
        <v>215</v>
      </c>
      <c r="L355" s="51">
        <v>7.62</v>
      </c>
    </row>
    <row r="356" spans="1:12" ht="15">
      <c r="A356" s="15"/>
      <c r="B356" s="16"/>
      <c r="C356" s="11"/>
      <c r="D356" s="7" t="s">
        <v>28</v>
      </c>
      <c r="E356" s="50" t="s">
        <v>211</v>
      </c>
      <c r="F356" s="51" t="s">
        <v>64</v>
      </c>
      <c r="G356" s="51">
        <v>12.94</v>
      </c>
      <c r="H356" s="51">
        <v>16.52</v>
      </c>
      <c r="I356" s="51">
        <v>13.29</v>
      </c>
      <c r="J356" s="51">
        <v>254.28</v>
      </c>
      <c r="K356" s="52" t="s">
        <v>65</v>
      </c>
      <c r="L356" s="51">
        <v>63.62</v>
      </c>
    </row>
    <row r="357" spans="1:12" ht="15">
      <c r="A357" s="15"/>
      <c r="B357" s="16"/>
      <c r="C357" s="11"/>
      <c r="D357" s="7" t="s">
        <v>29</v>
      </c>
      <c r="E357" s="50" t="s">
        <v>80</v>
      </c>
      <c r="F357" s="51">
        <v>200</v>
      </c>
      <c r="G357" s="51">
        <v>7.57</v>
      </c>
      <c r="H357" s="51">
        <v>4.63</v>
      </c>
      <c r="I357" s="51">
        <v>36.31</v>
      </c>
      <c r="J357" s="51">
        <v>217</v>
      </c>
      <c r="K357" s="52" t="s">
        <v>81</v>
      </c>
      <c r="L357" s="51">
        <v>7.59</v>
      </c>
    </row>
    <row r="358" spans="1:12" ht="15">
      <c r="A358" s="15"/>
      <c r="B358" s="16"/>
      <c r="C358" s="11"/>
      <c r="D358" s="7" t="s">
        <v>30</v>
      </c>
      <c r="E358" s="50" t="s">
        <v>103</v>
      </c>
      <c r="F358" s="51">
        <v>200</v>
      </c>
      <c r="G358" s="51">
        <v>0</v>
      </c>
      <c r="H358" s="51">
        <v>0</v>
      </c>
      <c r="I358" s="51">
        <v>23.88</v>
      </c>
      <c r="J358" s="51">
        <v>97.6</v>
      </c>
      <c r="K358" s="52" t="s">
        <v>104</v>
      </c>
      <c r="L358" s="51">
        <v>5.96</v>
      </c>
    </row>
    <row r="359" spans="1:12" ht="15">
      <c r="A359" s="15"/>
      <c r="B359" s="16"/>
      <c r="C359" s="11"/>
      <c r="D359" s="7" t="s">
        <v>31</v>
      </c>
      <c r="E359" s="50" t="s">
        <v>70</v>
      </c>
      <c r="F359" s="51">
        <v>100</v>
      </c>
      <c r="G359" s="51">
        <v>7.7</v>
      </c>
      <c r="H359" s="51">
        <v>3</v>
      </c>
      <c r="I359" s="51">
        <v>49.8</v>
      </c>
      <c r="J359" s="51">
        <v>262</v>
      </c>
      <c r="K359" s="52" t="s">
        <v>53</v>
      </c>
      <c r="L359" s="51">
        <v>5.75</v>
      </c>
    </row>
    <row r="360" spans="1:12" ht="15">
      <c r="A360" s="15"/>
      <c r="B360" s="16"/>
      <c r="C360" s="11"/>
      <c r="D360" s="7" t="s">
        <v>32</v>
      </c>
      <c r="E360" s="50" t="s">
        <v>71</v>
      </c>
      <c r="F360" s="51">
        <v>60</v>
      </c>
      <c r="G360" s="51">
        <v>3</v>
      </c>
      <c r="H360" s="51">
        <v>0.72</v>
      </c>
      <c r="I360" s="51">
        <v>20.52</v>
      </c>
      <c r="J360" s="51">
        <v>108.6</v>
      </c>
      <c r="K360" s="52" t="s">
        <v>53</v>
      </c>
      <c r="L360" s="51">
        <v>3.52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910</v>
      </c>
      <c r="G363" s="21">
        <f t="shared" ref="G363" si="212">SUM(G354:G362)</f>
        <v>35.4</v>
      </c>
      <c r="H363" s="21">
        <f t="shared" ref="H363" si="213">SUM(H354:H362)</f>
        <v>31.4</v>
      </c>
      <c r="I363" s="21">
        <f t="shared" ref="I363" si="214">SUM(I354:I362)</f>
        <v>156.53</v>
      </c>
      <c r="J363" s="21">
        <f t="shared" ref="J363" si="215">SUM(J354:J362)</f>
        <v>1312.73</v>
      </c>
      <c r="K363" s="27"/>
      <c r="L363" s="21">
        <f>SUM(L354:L362)</f>
        <v>114.96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 t="s">
        <v>212</v>
      </c>
      <c r="F364" s="51" t="s">
        <v>148</v>
      </c>
      <c r="G364" s="51">
        <v>32.31</v>
      </c>
      <c r="H364" s="51">
        <v>16.52</v>
      </c>
      <c r="I364" s="51">
        <v>92.02</v>
      </c>
      <c r="J364" s="51">
        <v>480.56</v>
      </c>
      <c r="K364" s="52" t="s">
        <v>216</v>
      </c>
      <c r="L364" s="51">
        <v>78.5</v>
      </c>
    </row>
    <row r="365" spans="1:12" ht="15">
      <c r="A365" s="15"/>
      <c r="B365" s="16"/>
      <c r="C365" s="11"/>
      <c r="D365" s="12" t="s">
        <v>30</v>
      </c>
      <c r="E365" s="50" t="s">
        <v>144</v>
      </c>
      <c r="F365" s="51">
        <v>200</v>
      </c>
      <c r="G365" s="51">
        <v>0</v>
      </c>
      <c r="H365" s="51">
        <v>0</v>
      </c>
      <c r="I365" s="51">
        <v>21.4</v>
      </c>
      <c r="J365" s="51">
        <v>86</v>
      </c>
      <c r="K365" s="52" t="s">
        <v>145</v>
      </c>
      <c r="L365" s="51">
        <v>19.600000000000001</v>
      </c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200</v>
      </c>
      <c r="G368" s="21">
        <f t="shared" ref="G368" si="216">SUM(G364:G367)</f>
        <v>32.31</v>
      </c>
      <c r="H368" s="21">
        <f t="shared" ref="H368" si="217">SUM(H364:H367)</f>
        <v>16.52</v>
      </c>
      <c r="I368" s="21">
        <f t="shared" ref="I368" si="218">SUM(I364:I367)</f>
        <v>113.41999999999999</v>
      </c>
      <c r="J368" s="21">
        <f t="shared" ref="J368" si="219">SUM(J364:J367)</f>
        <v>566.55999999999995</v>
      </c>
      <c r="K368" s="27"/>
      <c r="L368" s="21">
        <f>SUM(L364:L367)</f>
        <v>98.1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 t="s">
        <v>213</v>
      </c>
      <c r="F369" s="51" t="s">
        <v>64</v>
      </c>
      <c r="G369" s="51">
        <v>7.45</v>
      </c>
      <c r="H369" s="51">
        <v>5.25</v>
      </c>
      <c r="I369" s="51">
        <v>8.5299999999999994</v>
      </c>
      <c r="J369" s="51">
        <v>111.57</v>
      </c>
      <c r="K369" s="52" t="s">
        <v>217</v>
      </c>
      <c r="L369" s="51">
        <v>78.5</v>
      </c>
    </row>
    <row r="370" spans="1:12" ht="15">
      <c r="A370" s="15"/>
      <c r="B370" s="16"/>
      <c r="C370" s="11"/>
      <c r="D370" s="7" t="s">
        <v>29</v>
      </c>
      <c r="E370" s="50" t="s">
        <v>214</v>
      </c>
      <c r="F370" s="51">
        <v>200</v>
      </c>
      <c r="G370" s="51">
        <v>4.5199999999999996</v>
      </c>
      <c r="H370" s="51">
        <v>6.9</v>
      </c>
      <c r="I370" s="51">
        <v>36.799999999999997</v>
      </c>
      <c r="J370" s="51">
        <v>227.96</v>
      </c>
      <c r="K370" s="52" t="s">
        <v>218</v>
      </c>
      <c r="L370" s="51">
        <v>14.22</v>
      </c>
    </row>
    <row r="371" spans="1:12" ht="15">
      <c r="A371" s="15"/>
      <c r="B371" s="16"/>
      <c r="C371" s="11"/>
      <c r="D371" s="7" t="s">
        <v>30</v>
      </c>
      <c r="E371" s="50" t="s">
        <v>68</v>
      </c>
      <c r="F371" s="51">
        <v>200</v>
      </c>
      <c r="G371" s="51">
        <v>0.8</v>
      </c>
      <c r="H371" s="51">
        <v>0</v>
      </c>
      <c r="I371" s="51">
        <v>19.98</v>
      </c>
      <c r="J371" s="51">
        <v>104</v>
      </c>
      <c r="K371" s="52" t="s">
        <v>69</v>
      </c>
      <c r="L371" s="51">
        <v>5</v>
      </c>
    </row>
    <row r="372" spans="1:12" ht="15">
      <c r="A372" s="15"/>
      <c r="B372" s="16"/>
      <c r="C372" s="11"/>
      <c r="D372" s="7" t="s">
        <v>22</v>
      </c>
      <c r="E372" s="50" t="s">
        <v>70</v>
      </c>
      <c r="F372" s="51">
        <v>50</v>
      </c>
      <c r="G372" s="51">
        <v>3.85</v>
      </c>
      <c r="H372" s="51">
        <v>1.5</v>
      </c>
      <c r="I372" s="51">
        <v>24.9</v>
      </c>
      <c r="J372" s="51">
        <v>131</v>
      </c>
      <c r="K372" s="52" t="s">
        <v>53</v>
      </c>
      <c r="L372" s="51">
        <v>2.87</v>
      </c>
    </row>
    <row r="373" spans="1:12" ht="15">
      <c r="A373" s="15"/>
      <c r="B373" s="16"/>
      <c r="C373" s="11"/>
      <c r="D373" s="6" t="s">
        <v>22</v>
      </c>
      <c r="E373" s="50" t="s">
        <v>71</v>
      </c>
      <c r="F373" s="51">
        <v>60</v>
      </c>
      <c r="G373" s="51">
        <v>3</v>
      </c>
      <c r="H373" s="51">
        <v>0.72</v>
      </c>
      <c r="I373" s="51">
        <v>20.52</v>
      </c>
      <c r="J373" s="51">
        <v>108.6</v>
      </c>
      <c r="K373" s="52" t="s">
        <v>53</v>
      </c>
      <c r="L373" s="51">
        <v>3.52</v>
      </c>
    </row>
    <row r="374" spans="1:12" ht="15">
      <c r="A374" s="15"/>
      <c r="B374" s="16"/>
      <c r="C374" s="11"/>
      <c r="D374" s="6" t="s">
        <v>26</v>
      </c>
      <c r="E374" s="50" t="s">
        <v>118</v>
      </c>
      <c r="F374" s="51">
        <v>100</v>
      </c>
      <c r="G374" s="51">
        <v>1.8</v>
      </c>
      <c r="H374" s="51">
        <v>0</v>
      </c>
      <c r="I374" s="51">
        <v>3</v>
      </c>
      <c r="J374" s="51">
        <v>23</v>
      </c>
      <c r="K374" s="52" t="s">
        <v>119</v>
      </c>
      <c r="L374" s="51">
        <v>18.78</v>
      </c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610</v>
      </c>
      <c r="G375" s="21">
        <f t="shared" ref="G375" si="220">SUM(G369:G374)</f>
        <v>21.42</v>
      </c>
      <c r="H375" s="21">
        <f t="shared" ref="H375" si="221">SUM(H369:H374)</f>
        <v>14.370000000000001</v>
      </c>
      <c r="I375" s="21">
        <f t="shared" ref="I375" si="222">SUM(I369:I374)</f>
        <v>113.73</v>
      </c>
      <c r="J375" s="21">
        <f t="shared" ref="J375" si="223">SUM(J369:J374)</f>
        <v>706.13</v>
      </c>
      <c r="K375" s="27"/>
      <c r="L375" s="21">
        <f>SUM(L369:L374)</f>
        <v>122.89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 t="s">
        <v>146</v>
      </c>
      <c r="F376" s="51">
        <v>200</v>
      </c>
      <c r="G376" s="51">
        <v>1.8</v>
      </c>
      <c r="H376" s="51">
        <v>5</v>
      </c>
      <c r="I376" s="51">
        <v>8.4</v>
      </c>
      <c r="J376" s="51">
        <v>101.3</v>
      </c>
      <c r="K376" s="52" t="s">
        <v>87</v>
      </c>
      <c r="L376" s="51">
        <v>18.329999999999998</v>
      </c>
    </row>
    <row r="377" spans="1:12" ht="1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200</v>
      </c>
      <c r="G382" s="21">
        <f t="shared" ref="G382" si="224">SUM(G376:G381)</f>
        <v>1.8</v>
      </c>
      <c r="H382" s="21">
        <f t="shared" ref="H382" si="225">SUM(H376:H381)</f>
        <v>5</v>
      </c>
      <c r="I382" s="21">
        <f t="shared" ref="I382" si="226">SUM(I376:I381)</f>
        <v>8.4</v>
      </c>
      <c r="J382" s="21">
        <f t="shared" ref="J382" si="227">SUM(J376:J381)</f>
        <v>101.3</v>
      </c>
      <c r="K382" s="27"/>
      <c r="L382" s="21">
        <f>SUM(L376:L381)</f>
        <v>18.329999999999998</v>
      </c>
    </row>
    <row r="383" spans="1:12" ht="15.75" customHeight="1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2210</v>
      </c>
      <c r="G383" s="34">
        <f t="shared" ref="G383" si="228">G349+G353+G363+G368+G375+G382</f>
        <v>123.27</v>
      </c>
      <c r="H383" s="34">
        <f t="shared" ref="H383" si="229">H349+H353+H363+H368+H375+H382</f>
        <v>99.73</v>
      </c>
      <c r="I383" s="34">
        <f t="shared" ref="I383" si="230">I349+I353+I363+I368+I375+I382</f>
        <v>600.4</v>
      </c>
      <c r="J383" s="34">
        <f t="shared" ref="J383" si="231">J349+J353+J363+J368+J375+J382</f>
        <v>3620.3500000000004</v>
      </c>
      <c r="K383" s="35"/>
      <c r="L383" s="34">
        <f t="shared" ref="L383" si="232">L349+L353+L363+L368+L375+L382</f>
        <v>452.06</v>
      </c>
    </row>
    <row r="384" spans="1:12" ht="15">
      <c r="A384" s="22">
        <v>2</v>
      </c>
      <c r="B384" s="23">
        <v>3</v>
      </c>
      <c r="C384" s="24" t="s">
        <v>19</v>
      </c>
      <c r="D384" s="5" t="s">
        <v>20</v>
      </c>
      <c r="E384" s="47" t="s">
        <v>162</v>
      </c>
      <c r="F384" s="48">
        <v>300</v>
      </c>
      <c r="G384" s="48">
        <v>10.98</v>
      </c>
      <c r="H384" s="48">
        <v>9.3000000000000007</v>
      </c>
      <c r="I384" s="48">
        <v>54.48</v>
      </c>
      <c r="J384" s="48">
        <v>338.4</v>
      </c>
      <c r="K384" s="49" t="s">
        <v>221</v>
      </c>
      <c r="L384" s="48">
        <v>32.54</v>
      </c>
    </row>
    <row r="385" spans="1:12" ht="15">
      <c r="A385" s="25"/>
      <c r="B385" s="16"/>
      <c r="C385" s="11"/>
      <c r="D385" s="6" t="s">
        <v>55</v>
      </c>
      <c r="E385" s="50" t="s">
        <v>54</v>
      </c>
      <c r="F385" s="51">
        <v>60</v>
      </c>
      <c r="G385" s="51">
        <v>7.63</v>
      </c>
      <c r="H385" s="51">
        <v>9.4</v>
      </c>
      <c r="I385" s="51">
        <v>15.11</v>
      </c>
      <c r="J385" s="51">
        <v>168.4</v>
      </c>
      <c r="K385" s="52" t="s">
        <v>165</v>
      </c>
      <c r="L385" s="51">
        <v>20.55</v>
      </c>
    </row>
    <row r="386" spans="1:12" ht="15">
      <c r="A386" s="25"/>
      <c r="B386" s="16"/>
      <c r="C386" s="11"/>
      <c r="D386" s="7" t="s">
        <v>21</v>
      </c>
      <c r="E386" s="50" t="s">
        <v>124</v>
      </c>
      <c r="F386" s="51">
        <v>200</v>
      </c>
      <c r="G386" s="51">
        <v>3.55</v>
      </c>
      <c r="H386" s="51">
        <v>3.38</v>
      </c>
      <c r="I386" s="51">
        <v>24.9</v>
      </c>
      <c r="J386" s="51">
        <v>139</v>
      </c>
      <c r="K386" s="52" t="s">
        <v>125</v>
      </c>
      <c r="L386" s="51">
        <v>12.14</v>
      </c>
    </row>
    <row r="387" spans="1:12" ht="15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560</v>
      </c>
      <c r="G391" s="21">
        <f t="shared" ref="G391" si="233">SUM(G384:G390)</f>
        <v>22.16</v>
      </c>
      <c r="H391" s="21">
        <f t="shared" ref="H391" si="234">SUM(H384:H390)</f>
        <v>22.080000000000002</v>
      </c>
      <c r="I391" s="21">
        <f t="shared" ref="I391" si="235">SUM(I384:I390)</f>
        <v>94.490000000000009</v>
      </c>
      <c r="J391" s="21">
        <f t="shared" ref="J391" si="236">SUM(J384:J390)</f>
        <v>645.79999999999995</v>
      </c>
      <c r="K391" s="27"/>
      <c r="L391" s="21">
        <f>L384+L385+L386+L387+L388+L389+L390</f>
        <v>65.23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 t="s">
        <v>128</v>
      </c>
      <c r="F392" s="51">
        <v>200</v>
      </c>
      <c r="G392" s="51">
        <v>1.8</v>
      </c>
      <c r="H392" s="51">
        <v>0</v>
      </c>
      <c r="I392" s="51">
        <v>16.2</v>
      </c>
      <c r="J392" s="51">
        <v>86</v>
      </c>
      <c r="K392" s="52" t="s">
        <v>58</v>
      </c>
      <c r="L392" s="51">
        <v>32.799999999999997</v>
      </c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200</v>
      </c>
      <c r="G395" s="21">
        <f t="shared" ref="G395" si="237">SUM(G392:G394)</f>
        <v>1.8</v>
      </c>
      <c r="H395" s="21">
        <f t="shared" ref="H395" si="238">SUM(H392:H394)</f>
        <v>0</v>
      </c>
      <c r="I395" s="21">
        <f t="shared" ref="I395" si="239">SUM(I392:I394)</f>
        <v>16.2</v>
      </c>
      <c r="J395" s="21">
        <f t="shared" ref="J395" si="240">SUM(J392:J394)</f>
        <v>86</v>
      </c>
      <c r="K395" s="27"/>
      <c r="L395" s="21">
        <f>L392</f>
        <v>32.799999999999997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59</v>
      </c>
      <c r="F396" s="51">
        <v>100</v>
      </c>
      <c r="G396" s="51">
        <v>0.8</v>
      </c>
      <c r="H396" s="51">
        <v>0</v>
      </c>
      <c r="I396" s="51">
        <v>1.6</v>
      </c>
      <c r="J396" s="51">
        <v>13</v>
      </c>
      <c r="K396" s="52" t="s">
        <v>60</v>
      </c>
      <c r="L396" s="51">
        <v>20.9</v>
      </c>
    </row>
    <row r="397" spans="1:12" ht="15">
      <c r="A397" s="25"/>
      <c r="B397" s="16"/>
      <c r="C397" s="11"/>
      <c r="D397" s="7" t="s">
        <v>27</v>
      </c>
      <c r="E397" s="50" t="s">
        <v>166</v>
      </c>
      <c r="F397" s="51" t="s">
        <v>167</v>
      </c>
      <c r="G397" s="51">
        <v>9.3699999999999992</v>
      </c>
      <c r="H397" s="51">
        <v>7.69</v>
      </c>
      <c r="I397" s="51">
        <v>16.38</v>
      </c>
      <c r="J397" s="51">
        <v>169.5</v>
      </c>
      <c r="K397" s="52" t="s">
        <v>168</v>
      </c>
      <c r="L397" s="51">
        <v>41.05</v>
      </c>
    </row>
    <row r="398" spans="1:12" ht="15">
      <c r="A398" s="25"/>
      <c r="B398" s="16"/>
      <c r="C398" s="11"/>
      <c r="D398" s="7" t="s">
        <v>28</v>
      </c>
      <c r="E398" s="50" t="s">
        <v>99</v>
      </c>
      <c r="F398" s="51">
        <v>100</v>
      </c>
      <c r="G398" s="51">
        <v>21.1</v>
      </c>
      <c r="H398" s="51">
        <v>13.6</v>
      </c>
      <c r="I398" s="51">
        <v>0</v>
      </c>
      <c r="J398" s="51">
        <v>206.3</v>
      </c>
      <c r="K398" s="52" t="s">
        <v>222</v>
      </c>
      <c r="L398" s="51">
        <v>34.75</v>
      </c>
    </row>
    <row r="399" spans="1:12" ht="15">
      <c r="A399" s="25"/>
      <c r="B399" s="16"/>
      <c r="C399" s="11"/>
      <c r="D399" s="7" t="s">
        <v>29</v>
      </c>
      <c r="E399" s="50" t="s">
        <v>188</v>
      </c>
      <c r="F399" s="51">
        <v>200</v>
      </c>
      <c r="G399" s="51">
        <v>4.18</v>
      </c>
      <c r="H399" s="51">
        <v>12.24</v>
      </c>
      <c r="I399" s="51">
        <v>19.16</v>
      </c>
      <c r="J399" s="51">
        <v>204</v>
      </c>
      <c r="K399" s="52" t="s">
        <v>195</v>
      </c>
      <c r="L399" s="51">
        <v>16.09</v>
      </c>
    </row>
    <row r="400" spans="1:12" ht="15">
      <c r="A400" s="25"/>
      <c r="B400" s="16"/>
      <c r="C400" s="11"/>
      <c r="D400" s="7" t="s">
        <v>30</v>
      </c>
      <c r="E400" s="50" t="s">
        <v>68</v>
      </c>
      <c r="F400" s="51">
        <v>200</v>
      </c>
      <c r="G400" s="51">
        <v>0.8</v>
      </c>
      <c r="H400" s="51">
        <v>0</v>
      </c>
      <c r="I400" s="51">
        <v>19.98</v>
      </c>
      <c r="J400" s="51">
        <v>104</v>
      </c>
      <c r="K400" s="52" t="s">
        <v>69</v>
      </c>
      <c r="L400" s="51">
        <v>5</v>
      </c>
    </row>
    <row r="401" spans="1:12" ht="15">
      <c r="A401" s="25"/>
      <c r="B401" s="16"/>
      <c r="C401" s="11"/>
      <c r="D401" s="7" t="s">
        <v>31</v>
      </c>
      <c r="E401" s="50" t="s">
        <v>70</v>
      </c>
      <c r="F401" s="51">
        <v>100</v>
      </c>
      <c r="G401" s="51">
        <v>7.7</v>
      </c>
      <c r="H401" s="51">
        <v>3</v>
      </c>
      <c r="I401" s="51">
        <v>49.8</v>
      </c>
      <c r="J401" s="51">
        <v>262</v>
      </c>
      <c r="K401" s="52" t="s">
        <v>53</v>
      </c>
      <c r="L401" s="51">
        <v>5.75</v>
      </c>
    </row>
    <row r="402" spans="1:12" ht="15">
      <c r="A402" s="25"/>
      <c r="B402" s="16"/>
      <c r="C402" s="11"/>
      <c r="D402" s="7" t="s">
        <v>32</v>
      </c>
      <c r="E402" s="50" t="s">
        <v>71</v>
      </c>
      <c r="F402" s="51">
        <v>60</v>
      </c>
      <c r="G402" s="51">
        <v>3</v>
      </c>
      <c r="H402" s="51">
        <v>0.72</v>
      </c>
      <c r="I402" s="51">
        <v>20.52</v>
      </c>
      <c r="J402" s="51">
        <v>108.6</v>
      </c>
      <c r="K402" s="52" t="s">
        <v>53</v>
      </c>
      <c r="L402" s="51">
        <v>3.52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760</v>
      </c>
      <c r="G405" s="21">
        <f t="shared" ref="G405" si="241">SUM(G396:G404)</f>
        <v>46.95</v>
      </c>
      <c r="H405" s="21">
        <f t="shared" ref="H405" si="242">SUM(H396:H404)</f>
        <v>37.25</v>
      </c>
      <c r="I405" s="21">
        <f t="shared" ref="I405" si="243">SUM(I396:I404)</f>
        <v>127.44</v>
      </c>
      <c r="J405" s="21">
        <f t="shared" ref="J405" si="244">SUM(J396:J404)</f>
        <v>1067.3999999999999</v>
      </c>
      <c r="K405" s="27"/>
      <c r="L405" s="21">
        <f>SUM(L396:L404)</f>
        <v>127.05999999999999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 t="s">
        <v>172</v>
      </c>
      <c r="F406" s="51">
        <v>100</v>
      </c>
      <c r="G406" s="51">
        <v>7.5</v>
      </c>
      <c r="H406" s="51">
        <v>11.8</v>
      </c>
      <c r="I406" s="51">
        <v>74.900000000000006</v>
      </c>
      <c r="J406" s="51">
        <v>417.1</v>
      </c>
      <c r="K406" s="52" t="s">
        <v>53</v>
      </c>
      <c r="L406" s="51">
        <v>14.4</v>
      </c>
    </row>
    <row r="407" spans="1:12" ht="15">
      <c r="A407" s="25"/>
      <c r="B407" s="16"/>
      <c r="C407" s="11"/>
      <c r="D407" s="12" t="s">
        <v>30</v>
      </c>
      <c r="E407" s="50" t="s">
        <v>219</v>
      </c>
      <c r="F407" s="51">
        <v>200</v>
      </c>
      <c r="G407" s="51">
        <v>5.6</v>
      </c>
      <c r="H407" s="51">
        <v>6.4</v>
      </c>
      <c r="I407" s="51">
        <v>5.4</v>
      </c>
      <c r="J407" s="51">
        <v>116</v>
      </c>
      <c r="K407" s="52" t="s">
        <v>159</v>
      </c>
      <c r="L407" s="51">
        <v>16.670000000000002</v>
      </c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300</v>
      </c>
      <c r="G410" s="21">
        <f t="shared" ref="G410" si="245">SUM(G406:G409)</f>
        <v>13.1</v>
      </c>
      <c r="H410" s="21">
        <f t="shared" ref="H410" si="246">SUM(H406:H409)</f>
        <v>18.200000000000003</v>
      </c>
      <c r="I410" s="21">
        <f t="shared" ref="I410" si="247">SUM(I406:I409)</f>
        <v>80.300000000000011</v>
      </c>
      <c r="J410" s="21">
        <f t="shared" ref="J410" si="248">SUM(J406:J409)</f>
        <v>533.1</v>
      </c>
      <c r="K410" s="27"/>
      <c r="L410" s="21">
        <f>SUM(L406:L409)</f>
        <v>31.07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 t="s">
        <v>220</v>
      </c>
      <c r="F411" s="51" t="s">
        <v>64</v>
      </c>
      <c r="G411" s="51">
        <v>26.5</v>
      </c>
      <c r="H411" s="51">
        <v>17.46</v>
      </c>
      <c r="I411" s="51">
        <v>7.84</v>
      </c>
      <c r="J411" s="51">
        <v>295.83999999999997</v>
      </c>
      <c r="K411" s="52" t="s">
        <v>223</v>
      </c>
      <c r="L411" s="51">
        <v>72.36</v>
      </c>
    </row>
    <row r="412" spans="1:12" ht="15">
      <c r="A412" s="25"/>
      <c r="B412" s="16"/>
      <c r="C412" s="11"/>
      <c r="D412" s="7" t="s">
        <v>29</v>
      </c>
      <c r="E412" s="50" t="s">
        <v>66</v>
      </c>
      <c r="F412" s="51">
        <v>200</v>
      </c>
      <c r="G412" s="51">
        <v>4.13</v>
      </c>
      <c r="H412" s="51">
        <v>0.4</v>
      </c>
      <c r="I412" s="51">
        <v>27.25</v>
      </c>
      <c r="J412" s="51">
        <v>183</v>
      </c>
      <c r="K412" s="52" t="s">
        <v>67</v>
      </c>
      <c r="L412" s="51">
        <v>16.93</v>
      </c>
    </row>
    <row r="413" spans="1:12" ht="25.5">
      <c r="A413" s="25"/>
      <c r="B413" s="16"/>
      <c r="C413" s="11"/>
      <c r="D413" s="7" t="s">
        <v>30</v>
      </c>
      <c r="E413" s="50" t="s">
        <v>74</v>
      </c>
      <c r="F413" s="51">
        <v>200</v>
      </c>
      <c r="G413" s="51">
        <v>0.5</v>
      </c>
      <c r="H413" s="51">
        <v>0</v>
      </c>
      <c r="I413" s="51">
        <v>15.01</v>
      </c>
      <c r="J413" s="51">
        <v>58</v>
      </c>
      <c r="K413" s="52" t="s">
        <v>76</v>
      </c>
      <c r="L413" s="51">
        <v>6.93</v>
      </c>
    </row>
    <row r="414" spans="1:12" ht="15">
      <c r="A414" s="25"/>
      <c r="B414" s="16"/>
      <c r="C414" s="11"/>
      <c r="D414" s="7" t="s">
        <v>22</v>
      </c>
      <c r="E414" s="50" t="s">
        <v>52</v>
      </c>
      <c r="F414" s="51">
        <v>50</v>
      </c>
      <c r="G414" s="51">
        <v>3.85</v>
      </c>
      <c r="H414" s="51">
        <v>1.5</v>
      </c>
      <c r="I414" s="51">
        <v>24.9</v>
      </c>
      <c r="J414" s="51">
        <v>131</v>
      </c>
      <c r="K414" s="52" t="s">
        <v>53</v>
      </c>
      <c r="L414" s="51">
        <v>2.87</v>
      </c>
    </row>
    <row r="415" spans="1:12" ht="15">
      <c r="A415" s="25"/>
      <c r="B415" s="16"/>
      <c r="C415" s="11"/>
      <c r="D415" s="6" t="s">
        <v>22</v>
      </c>
      <c r="E415" s="50" t="s">
        <v>71</v>
      </c>
      <c r="F415" s="51">
        <v>60</v>
      </c>
      <c r="G415" s="51">
        <v>3</v>
      </c>
      <c r="H415" s="51">
        <v>0.72</v>
      </c>
      <c r="I415" s="51">
        <v>20.52</v>
      </c>
      <c r="J415" s="51">
        <v>108.6</v>
      </c>
      <c r="K415" s="52" t="s">
        <v>53</v>
      </c>
      <c r="L415" s="51">
        <v>3.52</v>
      </c>
    </row>
    <row r="416" spans="1:12" ht="15">
      <c r="A416" s="25"/>
      <c r="B416" s="16"/>
      <c r="C416" s="11"/>
      <c r="D416" s="6" t="s">
        <v>26</v>
      </c>
      <c r="E416" s="50" t="s">
        <v>85</v>
      </c>
      <c r="F416" s="51">
        <v>100</v>
      </c>
      <c r="G416" s="51">
        <v>0.8</v>
      </c>
      <c r="H416" s="51">
        <v>0</v>
      </c>
      <c r="I416" s="51">
        <v>1.6</v>
      </c>
      <c r="J416" s="51">
        <v>13</v>
      </c>
      <c r="K416" s="52" t="s">
        <v>60</v>
      </c>
      <c r="L416" s="51">
        <v>24.3</v>
      </c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610</v>
      </c>
      <c r="G417" s="21">
        <f t="shared" ref="G417" si="249">SUM(G411:G416)</f>
        <v>38.779999999999994</v>
      </c>
      <c r="H417" s="21">
        <f t="shared" ref="H417" si="250">SUM(H411:H416)</f>
        <v>20.079999999999998</v>
      </c>
      <c r="I417" s="21">
        <f t="shared" ref="I417" si="251">SUM(I411:I416)</f>
        <v>97.11999999999999</v>
      </c>
      <c r="J417" s="21">
        <f t="shared" ref="J417" si="252">SUM(J411:J416)</f>
        <v>789.43999999999994</v>
      </c>
      <c r="K417" s="27"/>
      <c r="L417" s="21">
        <f>SUM(L411:L416)</f>
        <v>126.91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 t="s">
        <v>120</v>
      </c>
      <c r="F418" s="51">
        <v>180</v>
      </c>
      <c r="G418" s="51">
        <v>6.12</v>
      </c>
      <c r="H418" s="51">
        <v>4.5</v>
      </c>
      <c r="I418" s="51">
        <v>9.9</v>
      </c>
      <c r="J418" s="51">
        <v>104.58</v>
      </c>
      <c r="K418" s="52" t="s">
        <v>87</v>
      </c>
      <c r="L418" s="51">
        <v>59</v>
      </c>
    </row>
    <row r="419" spans="1:12" ht="1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180</v>
      </c>
      <c r="G424" s="21">
        <f t="shared" ref="G424" si="253">SUM(G418:G423)</f>
        <v>6.12</v>
      </c>
      <c r="H424" s="21">
        <f t="shared" ref="H424" si="254">SUM(H418:H423)</f>
        <v>4.5</v>
      </c>
      <c r="I424" s="21">
        <f t="shared" ref="I424" si="255">SUM(I418:I423)</f>
        <v>9.9</v>
      </c>
      <c r="J424" s="21">
        <f t="shared" ref="J424" si="256">SUM(J418:J423)</f>
        <v>104.58</v>
      </c>
      <c r="K424" s="27"/>
      <c r="L424" s="21">
        <f>SUM(L418:L423)</f>
        <v>59</v>
      </c>
    </row>
    <row r="425" spans="1:12" ht="15.75" customHeight="1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2610</v>
      </c>
      <c r="G425" s="34">
        <f t="shared" ref="G425" si="257">G391+G395+G405+G410+G417+G424</f>
        <v>128.91</v>
      </c>
      <c r="H425" s="34">
        <f t="shared" ref="H425" si="258">H391+H395+H405+H410+H417+H424</f>
        <v>102.11</v>
      </c>
      <c r="I425" s="34">
        <f t="shared" ref="I425" si="259">I391+I395+I405+I410+I417+I424</f>
        <v>425.45</v>
      </c>
      <c r="J425" s="34">
        <f t="shared" ref="J425" si="260">J391+J395+J405+J410+J417+J424</f>
        <v>3226.3199999999997</v>
      </c>
      <c r="K425" s="35"/>
      <c r="L425" s="34">
        <f>L391+L395+L405+L410+L417+L424</f>
        <v>442.06999999999994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1">SUM(G426:G432)</f>
        <v>0</v>
      </c>
      <c r="H433" s="21">
        <f t="shared" ref="H433" si="262">SUM(H426:H432)</f>
        <v>0</v>
      </c>
      <c r="I433" s="21">
        <f t="shared" ref="I433" si="263">SUM(I426:I432)</f>
        <v>0</v>
      </c>
      <c r="J433" s="21">
        <f t="shared" ref="J433" si="264">SUM(J426:J432)</f>
        <v>0</v>
      </c>
      <c r="K433" s="27"/>
      <c r="L433" s="21">
        <f t="shared" ref="L391:L433" si="265">SUM(L426:L432)</f>
        <v>0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66">SUM(G434:G436)</f>
        <v>0</v>
      </c>
      <c r="H437" s="21">
        <f t="shared" ref="H437" si="267">SUM(H434:H436)</f>
        <v>0</v>
      </c>
      <c r="I437" s="21">
        <f t="shared" ref="I437" si="268">SUM(I434:I436)</f>
        <v>0</v>
      </c>
      <c r="J437" s="21">
        <f t="shared" ref="J437" si="269">SUM(J434:J436)</f>
        <v>0</v>
      </c>
      <c r="K437" s="27"/>
      <c r="L437" s="21">
        <f t="shared" ref="L437" ca="1" si="270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1">SUM(G438:G446)</f>
        <v>0</v>
      </c>
      <c r="H447" s="21">
        <f t="shared" ref="H447" si="272">SUM(H438:H446)</f>
        <v>0</v>
      </c>
      <c r="I447" s="21">
        <f t="shared" ref="I447" si="273">SUM(I438:I446)</f>
        <v>0</v>
      </c>
      <c r="J447" s="21">
        <f t="shared" ref="J447" si="274">SUM(J438:J446)</f>
        <v>0</v>
      </c>
      <c r="K447" s="27"/>
      <c r="L447" s="21">
        <f t="shared" ref="L447" ca="1" si="275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76">SUM(G448:G451)</f>
        <v>0</v>
      </c>
      <c r="H452" s="21">
        <f t="shared" ref="H452" si="277">SUM(H448:H451)</f>
        <v>0</v>
      </c>
      <c r="I452" s="21">
        <f t="shared" ref="I452" si="278">SUM(I448:I451)</f>
        <v>0</v>
      </c>
      <c r="J452" s="21">
        <f t="shared" ref="J452" si="279">SUM(J448:J451)</f>
        <v>0</v>
      </c>
      <c r="K452" s="27"/>
      <c r="L452" s="21">
        <f t="shared" ref="L452" ca="1" si="280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1">SUM(G453:G458)</f>
        <v>0</v>
      </c>
      <c r="H459" s="21">
        <f t="shared" ref="H459" si="282">SUM(H453:H458)</f>
        <v>0</v>
      </c>
      <c r="I459" s="21">
        <f t="shared" ref="I459" si="283">SUM(I453:I458)</f>
        <v>0</v>
      </c>
      <c r="J459" s="21">
        <f t="shared" ref="J459" si="284">SUM(J453:J458)</f>
        <v>0</v>
      </c>
      <c r="K459" s="27"/>
      <c r="L459" s="21">
        <f t="shared" ref="L459" ca="1" si="285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86">SUM(G460:G465)</f>
        <v>0</v>
      </c>
      <c r="H466" s="21">
        <f t="shared" ref="H466" si="287">SUM(H460:H465)</f>
        <v>0</v>
      </c>
      <c r="I466" s="21">
        <f t="shared" ref="I466" si="288">SUM(I460:I465)</f>
        <v>0</v>
      </c>
      <c r="J466" s="21">
        <f t="shared" ref="J466" si="289">SUM(J460:J465)</f>
        <v>0</v>
      </c>
      <c r="K466" s="27"/>
      <c r="L466" s="21">
        <f t="shared" ref="L466" ca="1" si="290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0</v>
      </c>
      <c r="G467" s="34">
        <f t="shared" ref="G467" si="291">G433+G437+G447+G452+G459+G466</f>
        <v>0</v>
      </c>
      <c r="H467" s="34">
        <f t="shared" ref="H467" si="292">H433+H437+H447+H452+H459+H466</f>
        <v>0</v>
      </c>
      <c r="I467" s="34">
        <f t="shared" ref="I467" si="293">I433+I437+I447+I452+I459+I466</f>
        <v>0</v>
      </c>
      <c r="J467" s="34">
        <f t="shared" ref="J467" si="294">J433+J437+J447+J452+J459+J466</f>
        <v>0</v>
      </c>
      <c r="K467" s="35"/>
      <c r="L467" s="34">
        <f t="shared" ref="L467" ca="1" si="295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296">SUM(G468:G474)</f>
        <v>0</v>
      </c>
      <c r="H475" s="21">
        <f t="shared" ref="H475" si="297">SUM(H468:H474)</f>
        <v>0</v>
      </c>
      <c r="I475" s="21">
        <f t="shared" ref="I475" si="298">SUM(I468:I474)</f>
        <v>0</v>
      </c>
      <c r="J475" s="21">
        <f t="shared" ref="J475" si="299">SUM(J468:J474)</f>
        <v>0</v>
      </c>
      <c r="K475" s="27"/>
      <c r="L475" s="21">
        <f t="shared" ref="L475:L517" si="300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1">SUM(G476:G478)</f>
        <v>0</v>
      </c>
      <c r="H479" s="21">
        <f t="shared" ref="H479" si="302">SUM(H476:H478)</f>
        <v>0</v>
      </c>
      <c r="I479" s="21">
        <f t="shared" ref="I479" si="303">SUM(I476:I478)</f>
        <v>0</v>
      </c>
      <c r="J479" s="21">
        <f t="shared" ref="J479" si="304">SUM(J476:J478)</f>
        <v>0</v>
      </c>
      <c r="K479" s="27"/>
      <c r="L479" s="21">
        <f t="shared" ref="L479" ca="1" si="305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06">SUM(G480:G488)</f>
        <v>0</v>
      </c>
      <c r="H489" s="21">
        <f t="shared" ref="H489" si="307">SUM(H480:H488)</f>
        <v>0</v>
      </c>
      <c r="I489" s="21">
        <f t="shared" ref="I489" si="308">SUM(I480:I488)</f>
        <v>0</v>
      </c>
      <c r="J489" s="21">
        <f t="shared" ref="J489" si="309">SUM(J480:J488)</f>
        <v>0</v>
      </c>
      <c r="K489" s="27"/>
      <c r="L489" s="21">
        <f t="shared" ref="L489" ca="1" si="310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1">SUM(G490:G493)</f>
        <v>0</v>
      </c>
      <c r="H494" s="21">
        <f t="shared" ref="H494" si="312">SUM(H490:H493)</f>
        <v>0</v>
      </c>
      <c r="I494" s="21">
        <f t="shared" ref="I494" si="313">SUM(I490:I493)</f>
        <v>0</v>
      </c>
      <c r="J494" s="21">
        <f t="shared" ref="J494" si="314">SUM(J490:J493)</f>
        <v>0</v>
      </c>
      <c r="K494" s="27"/>
      <c r="L494" s="21">
        <f t="shared" ref="L494" ca="1" si="315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16">SUM(G495:G500)</f>
        <v>0</v>
      </c>
      <c r="H501" s="21">
        <f t="shared" ref="H501" si="317">SUM(H495:H500)</f>
        <v>0</v>
      </c>
      <c r="I501" s="21">
        <f t="shared" ref="I501" si="318">SUM(I495:I500)</f>
        <v>0</v>
      </c>
      <c r="J501" s="21">
        <f t="shared" ref="J501" si="319">SUM(J495:J500)</f>
        <v>0</v>
      </c>
      <c r="K501" s="27"/>
      <c r="L501" s="21">
        <f t="shared" ref="L501" ca="1" si="320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1">SUM(G502:G507)</f>
        <v>0</v>
      </c>
      <c r="H508" s="21">
        <f t="shared" ref="H508" si="322">SUM(H502:H507)</f>
        <v>0</v>
      </c>
      <c r="I508" s="21">
        <f t="shared" ref="I508" si="323">SUM(I502:I507)</f>
        <v>0</v>
      </c>
      <c r="J508" s="21">
        <f t="shared" ref="J508" si="324">SUM(J502:J507)</f>
        <v>0</v>
      </c>
      <c r="K508" s="27"/>
      <c r="L508" s="21">
        <f t="shared" ref="L508" ca="1" si="325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0</v>
      </c>
      <c r="G509" s="34">
        <f t="shared" ref="G509" si="326">G475+G479+G489+G494+G501+G508</f>
        <v>0</v>
      </c>
      <c r="H509" s="34">
        <f t="shared" ref="H509" si="327">H475+H479+H489+H494+H501+H508</f>
        <v>0</v>
      </c>
      <c r="I509" s="34">
        <f t="shared" ref="I509" si="328">I475+I479+I489+I494+I501+I508</f>
        <v>0</v>
      </c>
      <c r="J509" s="34">
        <f t="shared" ref="J509" si="329">J475+J479+J489+J494+J501+J508</f>
        <v>0</v>
      </c>
      <c r="K509" s="35"/>
      <c r="L509" s="34">
        <f t="shared" ref="L509" ca="1" si="330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1">SUM(G510:G516)</f>
        <v>0</v>
      </c>
      <c r="H517" s="21">
        <f t="shared" ref="H517" si="332">SUM(H510:H516)</f>
        <v>0</v>
      </c>
      <c r="I517" s="21">
        <f t="shared" ref="I517" si="333">SUM(I510:I516)</f>
        <v>0</v>
      </c>
      <c r="J517" s="21">
        <f t="shared" ref="J517" si="334">SUM(J510:J516)</f>
        <v>0</v>
      </c>
      <c r="K517" s="27"/>
      <c r="L517" s="21">
        <f t="shared" si="300"/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35">SUM(G518:G520)</f>
        <v>0</v>
      </c>
      <c r="H521" s="21">
        <f t="shared" ref="H521" si="336">SUM(H518:H520)</f>
        <v>0</v>
      </c>
      <c r="I521" s="21">
        <f t="shared" ref="I521" si="337">SUM(I518:I520)</f>
        <v>0</v>
      </c>
      <c r="J521" s="21">
        <f t="shared" ref="J521" si="338">SUM(J518:J520)</f>
        <v>0</v>
      </c>
      <c r="K521" s="27"/>
      <c r="L521" s="21">
        <f t="shared" ref="L521" ca="1" si="339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0">SUM(G522:G530)</f>
        <v>0</v>
      </c>
      <c r="H531" s="21">
        <f t="shared" ref="H531" si="341">SUM(H522:H530)</f>
        <v>0</v>
      </c>
      <c r="I531" s="21">
        <f t="shared" ref="I531" si="342">SUM(I522:I530)</f>
        <v>0</v>
      </c>
      <c r="J531" s="21">
        <f t="shared" ref="J531" si="343">SUM(J522:J530)</f>
        <v>0</v>
      </c>
      <c r="K531" s="27"/>
      <c r="L531" s="21">
        <f t="shared" ref="L531" ca="1" si="344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45">SUM(G532:G535)</f>
        <v>0</v>
      </c>
      <c r="H536" s="21">
        <f t="shared" ref="H536" si="346">SUM(H532:H535)</f>
        <v>0</v>
      </c>
      <c r="I536" s="21">
        <f t="shared" ref="I536" si="347">SUM(I532:I535)</f>
        <v>0</v>
      </c>
      <c r="J536" s="21">
        <f t="shared" ref="J536" si="348">SUM(J532:J535)</f>
        <v>0</v>
      </c>
      <c r="K536" s="27"/>
      <c r="L536" s="21">
        <f t="shared" ref="L536" ca="1" si="349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0">SUM(G537:G542)</f>
        <v>0</v>
      </c>
      <c r="H543" s="21">
        <f t="shared" ref="H543" si="351">SUM(H537:H542)</f>
        <v>0</v>
      </c>
      <c r="I543" s="21">
        <f t="shared" ref="I543" si="352">SUM(I537:I542)</f>
        <v>0</v>
      </c>
      <c r="J543" s="21">
        <f t="shared" ref="J543" si="353">SUM(J537:J542)</f>
        <v>0</v>
      </c>
      <c r="K543" s="27"/>
      <c r="L543" s="21">
        <f t="shared" ref="L543" ca="1" si="354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55">SUM(G544:G549)</f>
        <v>0</v>
      </c>
      <c r="H550" s="21">
        <f t="shared" ref="H550" si="356">SUM(H544:H549)</f>
        <v>0</v>
      </c>
      <c r="I550" s="21">
        <f t="shared" ref="I550" si="357">SUM(I544:I549)</f>
        <v>0</v>
      </c>
      <c r="J550" s="21">
        <f t="shared" ref="J550" si="358">SUM(J544:J549)</f>
        <v>0</v>
      </c>
      <c r="K550" s="27"/>
      <c r="L550" s="21">
        <f t="shared" ref="L550" ca="1" si="359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360">G517+G521+G531+G536+G543+G550</f>
        <v>0</v>
      </c>
      <c r="H551" s="34">
        <f t="shared" ref="H551" si="361">H517+H521+H531+H536+H543+H550</f>
        <v>0</v>
      </c>
      <c r="I551" s="34">
        <f t="shared" ref="I551" si="362">I517+I521+I531+I536+I543+I550</f>
        <v>0</v>
      </c>
      <c r="J551" s="34">
        <f t="shared" ref="J551" si="363">J517+J521+J531+J536+J543+J550</f>
        <v>0</v>
      </c>
      <c r="K551" s="35"/>
      <c r="L551" s="34">
        <f t="shared" ref="L551" ca="1" si="364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65">SUM(G552:G558)</f>
        <v>0</v>
      </c>
      <c r="H559" s="21">
        <f t="shared" ref="H559" si="366">SUM(H552:H558)</f>
        <v>0</v>
      </c>
      <c r="I559" s="21">
        <f t="shared" ref="I559" si="367">SUM(I552:I558)</f>
        <v>0</v>
      </c>
      <c r="J559" s="21">
        <f t="shared" ref="J559" si="368">SUM(J552:J558)</f>
        <v>0</v>
      </c>
      <c r="K559" s="27"/>
      <c r="L559" s="21">
        <f t="shared" ref="L559" si="369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0">SUM(G560:G562)</f>
        <v>0</v>
      </c>
      <c r="H563" s="21">
        <f t="shared" ref="H563" si="371">SUM(H560:H562)</f>
        <v>0</v>
      </c>
      <c r="I563" s="21">
        <f t="shared" ref="I563" si="372">SUM(I560:I562)</f>
        <v>0</v>
      </c>
      <c r="J563" s="21">
        <f t="shared" ref="J563" si="373">SUM(J560:J562)</f>
        <v>0</v>
      </c>
      <c r="K563" s="27"/>
      <c r="L563" s="21">
        <f t="shared" ref="L563" ca="1" si="374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75">SUM(G564:G572)</f>
        <v>0</v>
      </c>
      <c r="H573" s="21">
        <f t="shared" ref="H573" si="376">SUM(H564:H572)</f>
        <v>0</v>
      </c>
      <c r="I573" s="21">
        <f t="shared" ref="I573" si="377">SUM(I564:I572)</f>
        <v>0</v>
      </c>
      <c r="J573" s="21">
        <f t="shared" ref="J573" si="378">SUM(J564:J572)</f>
        <v>0</v>
      </c>
      <c r="K573" s="27"/>
      <c r="L573" s="21">
        <f t="shared" ref="L573" ca="1" si="379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0">SUM(G574:G577)</f>
        <v>0</v>
      </c>
      <c r="H578" s="21">
        <f t="shared" ref="H578" si="381">SUM(H574:H577)</f>
        <v>0</v>
      </c>
      <c r="I578" s="21">
        <f t="shared" ref="I578" si="382">SUM(I574:I577)</f>
        <v>0</v>
      </c>
      <c r="J578" s="21">
        <f t="shared" ref="J578" si="383">SUM(J574:J577)</f>
        <v>0</v>
      </c>
      <c r="K578" s="27"/>
      <c r="L578" s="21">
        <f t="shared" ref="L578" ca="1" si="384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85">SUM(G579:G584)</f>
        <v>0</v>
      </c>
      <c r="H585" s="21">
        <f t="shared" ref="H585" si="386">SUM(H579:H584)</f>
        <v>0</v>
      </c>
      <c r="I585" s="21">
        <f t="shared" ref="I585" si="387">SUM(I579:I584)</f>
        <v>0</v>
      </c>
      <c r="J585" s="21">
        <f t="shared" ref="J585" si="388">SUM(J579:J584)</f>
        <v>0</v>
      </c>
      <c r="K585" s="27"/>
      <c r="L585" s="21">
        <f t="shared" ref="L585" ca="1" si="389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0">SUM(G586:G591)</f>
        <v>0</v>
      </c>
      <c r="H592" s="21">
        <f t="shared" ref="H592" si="391">SUM(H586:H591)</f>
        <v>0</v>
      </c>
      <c r="I592" s="21">
        <f t="shared" ref="I592" si="392">SUM(I586:I591)</f>
        <v>0</v>
      </c>
      <c r="J592" s="21">
        <f t="shared" ref="J592" si="393">SUM(J586:J591)</f>
        <v>0</v>
      </c>
      <c r="K592" s="27"/>
      <c r="L592" s="21">
        <f t="shared" ref="L592" ca="1" si="394">SUM(L586:L594)</f>
        <v>0</v>
      </c>
    </row>
    <row r="593" spans="1:12" ht="1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395">G559+G563+G573+G578+G585+G592</f>
        <v>0</v>
      </c>
      <c r="H593" s="40">
        <f t="shared" ref="H593" si="396">H559+H563+H573+H578+H585+H592</f>
        <v>0</v>
      </c>
      <c r="I593" s="40">
        <f t="shared" ref="I593" si="397">I559+I563+I573+I578+I585+I592</f>
        <v>0</v>
      </c>
      <c r="J593" s="40">
        <f t="shared" ref="J593" si="398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2347.5</v>
      </c>
      <c r="G594" s="42">
        <f t="shared" ref="G594:L594" si="39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118.02420000000002</v>
      </c>
      <c r="H594" s="42">
        <f t="shared" si="399"/>
        <v>121.702</v>
      </c>
      <c r="I594" s="42">
        <f t="shared" si="399"/>
        <v>482.5727</v>
      </c>
      <c r="J594" s="42">
        <f t="shared" si="399"/>
        <v>3447.8544999999999</v>
      </c>
      <c r="K594" s="42"/>
      <c r="L594" s="42" t="e">
        <f t="shared" ca="1" si="399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2023-11-10T08:09:42Z</dcterms:modified>
</cp:coreProperties>
</file>